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bookViews>
    <workbookView xWindow="-120" yWindow="-120" windowWidth="16605" windowHeight="9435" firstSheet="5" activeTab="8"/>
  </bookViews>
  <sheets>
    <sheet name="Basic Data" sheetId="15" r:id="rId1"/>
    <sheet name="GSTR 3B Monthly Summary" sheetId="1" r:id="rId2"/>
    <sheet name="3B As Per Books - Monthly" sheetId="4" r:id="rId3"/>
    <sheet name="3B Difference" sheetId="5" r:id="rId4"/>
    <sheet name="GSTR 1 Monthly Summary" sheetId="6" r:id="rId5"/>
    <sheet name="Next FY Claimed Data" sheetId="10" r:id="rId6"/>
    <sheet name="Annual GSTR 3B &amp; 1 Compare" sheetId="7" r:id="rId7"/>
    <sheet name="Turnover Reconciliation" sheetId="11" r:id="rId8"/>
    <sheet name="Form GSTR 9" sheetId="9" r:id="rId9"/>
    <sheet name="Form GSTR 9 Online" sheetId="13" r:id="rId10"/>
    <sheet name="Form GSTR 9 Difference" sheetId="14" r:id="rId11"/>
  </sheets>
  <definedNames>
    <definedName name="_xlnm._FilterDatabase" localSheetId="4" hidden="1">'GSTR 1 Monthly Summary'!$B$41:$C$43</definedName>
    <definedName name="addr1">'Basic Data'!$B$5</definedName>
    <definedName name="addr2">'Basic Data'!$B$6</definedName>
    <definedName name="addr3">'Basic Data'!$B$7</definedName>
    <definedName name="co_name">'Basic Data'!$B$1</definedName>
    <definedName name="e_period">'Basic Data'!$C$13</definedName>
    <definedName name="GSTN">'Basic Data'!$B$9</definedName>
    <definedName name="_xlnm.Print_Area" localSheetId="6">'Annual GSTR 3B &amp; 1 Compare'!$B$1:$K$36</definedName>
    <definedName name="_xlnm.Print_Area" localSheetId="8">'Form GSTR 9'!$A$1:$I$156</definedName>
    <definedName name="_xlnm.Print_Area" localSheetId="10">'Form GSTR 9 Difference'!$A$1:$I$156</definedName>
    <definedName name="_xlnm.Print_Area" localSheetId="9">'Form GSTR 9 Online'!$A$1:$I$156</definedName>
    <definedName name="s_period">'Basic Data'!$B$13</definedName>
    <definedName name="ye">'Basic Data'!$B$11</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2" i="9"/>
  <c r="H148" i="14" l="1"/>
  <c r="H149"/>
  <c r="F149"/>
  <c r="F148"/>
  <c r="C13" i="15"/>
  <c r="B13"/>
  <c r="E3"/>
  <c r="E6" s="1"/>
  <c r="E8" s="1"/>
  <c r="E14" s="1"/>
  <c r="I136" i="14" l="1"/>
  <c r="H136"/>
  <c r="G136"/>
  <c r="F136"/>
  <c r="I135"/>
  <c r="H135"/>
  <c r="G135"/>
  <c r="F135"/>
  <c r="E136"/>
  <c r="E135"/>
  <c r="E134"/>
  <c r="I130"/>
  <c r="H130"/>
  <c r="G130"/>
  <c r="I129"/>
  <c r="H129"/>
  <c r="G129"/>
  <c r="I128"/>
  <c r="H128"/>
  <c r="G128"/>
  <c r="F130"/>
  <c r="E130"/>
  <c r="D130"/>
  <c r="C130"/>
  <c r="F129"/>
  <c r="E129"/>
  <c r="D129"/>
  <c r="C129"/>
  <c r="F128"/>
  <c r="E128"/>
  <c r="D128"/>
  <c r="C128"/>
  <c r="F127"/>
  <c r="E127"/>
  <c r="D127"/>
  <c r="C127"/>
  <c r="F126"/>
  <c r="E126"/>
  <c r="D126"/>
  <c r="C126"/>
  <c r="F125"/>
  <c r="E125"/>
  <c r="D125"/>
  <c r="C125"/>
  <c r="F124"/>
  <c r="E124"/>
  <c r="D124"/>
  <c r="C124"/>
  <c r="I119"/>
  <c r="H119"/>
  <c r="G119"/>
  <c r="F119"/>
  <c r="I118"/>
  <c r="H118"/>
  <c r="G118"/>
  <c r="F118"/>
  <c r="I117"/>
  <c r="H117"/>
  <c r="G117"/>
  <c r="F117"/>
  <c r="I116"/>
  <c r="H116"/>
  <c r="G116"/>
  <c r="F116"/>
  <c r="I115"/>
  <c r="H115"/>
  <c r="G115"/>
  <c r="F115"/>
  <c r="I111"/>
  <c r="I110"/>
  <c r="I108"/>
  <c r="E103"/>
  <c r="E102"/>
  <c r="D103"/>
  <c r="D102"/>
  <c r="I90"/>
  <c r="H90"/>
  <c r="G90"/>
  <c r="F90"/>
  <c r="I88"/>
  <c r="H88"/>
  <c r="G88"/>
  <c r="F88"/>
  <c r="I87"/>
  <c r="H87"/>
  <c r="G87"/>
  <c r="F87"/>
  <c r="I86"/>
  <c r="H86"/>
  <c r="G86"/>
  <c r="F86"/>
  <c r="I85"/>
  <c r="H85"/>
  <c r="G85"/>
  <c r="F85"/>
  <c r="I83"/>
  <c r="I81"/>
  <c r="H81"/>
  <c r="G81"/>
  <c r="F81"/>
  <c r="I77"/>
  <c r="H77"/>
  <c r="G77"/>
  <c r="F77"/>
  <c r="I76"/>
  <c r="H76"/>
  <c r="G76"/>
  <c r="F76"/>
  <c r="I75"/>
  <c r="H75"/>
  <c r="G75"/>
  <c r="F75"/>
  <c r="I74"/>
  <c r="H74"/>
  <c r="G74"/>
  <c r="F74"/>
  <c r="I73"/>
  <c r="H73"/>
  <c r="G73"/>
  <c r="F73"/>
  <c r="I72"/>
  <c r="H72"/>
  <c r="G72"/>
  <c r="F72"/>
  <c r="I71"/>
  <c r="H71"/>
  <c r="G71"/>
  <c r="F71"/>
  <c r="I70"/>
  <c r="H70"/>
  <c r="G70"/>
  <c r="F70"/>
  <c r="I66"/>
  <c r="H66"/>
  <c r="G66"/>
  <c r="F66"/>
  <c r="H65"/>
  <c r="G65"/>
  <c r="F65"/>
  <c r="H64"/>
  <c r="G64"/>
  <c r="F64"/>
  <c r="I61"/>
  <c r="H61"/>
  <c r="G61"/>
  <c r="F61"/>
  <c r="I60"/>
  <c r="H60"/>
  <c r="G60"/>
  <c r="F60"/>
  <c r="I59"/>
  <c r="H59"/>
  <c r="I58"/>
  <c r="H58"/>
  <c r="I57"/>
  <c r="H57"/>
  <c r="I56"/>
  <c r="H56"/>
  <c r="G56"/>
  <c r="F56"/>
  <c r="I55"/>
  <c r="H55"/>
  <c r="G55"/>
  <c r="F55"/>
  <c r="I54"/>
  <c r="H54"/>
  <c r="G54"/>
  <c r="F54"/>
  <c r="I53"/>
  <c r="H53"/>
  <c r="G53"/>
  <c r="F53"/>
  <c r="I52"/>
  <c r="H52"/>
  <c r="G52"/>
  <c r="F52"/>
  <c r="I51"/>
  <c r="H51"/>
  <c r="G51"/>
  <c r="F51"/>
  <c r="I50"/>
  <c r="H50"/>
  <c r="G50"/>
  <c r="F50"/>
  <c r="I49"/>
  <c r="H49"/>
  <c r="G49"/>
  <c r="F49"/>
  <c r="I48"/>
  <c r="H48"/>
  <c r="G48"/>
  <c r="F48"/>
  <c r="I47"/>
  <c r="D8"/>
  <c r="D7"/>
  <c r="D6"/>
  <c r="D5"/>
  <c r="D8" i="13"/>
  <c r="D7"/>
  <c r="D6"/>
  <c r="D5"/>
  <c r="E24" i="11"/>
  <c r="E18"/>
  <c r="A6"/>
  <c r="A5"/>
  <c r="A4"/>
  <c r="M34" i="10"/>
  <c r="L34"/>
  <c r="H83" i="9" s="1"/>
  <c r="H83" i="14" s="1"/>
  <c r="J34" i="10"/>
  <c r="F83" i="9" s="1"/>
  <c r="F83" i="14" s="1"/>
  <c r="K33" i="10"/>
  <c r="K32"/>
  <c r="K31"/>
  <c r="K30"/>
  <c r="K29"/>
  <c r="K28"/>
  <c r="K27"/>
  <c r="K26"/>
  <c r="K25"/>
  <c r="K24"/>
  <c r="K23"/>
  <c r="K22"/>
  <c r="F34"/>
  <c r="E34"/>
  <c r="H110" i="9" s="1"/>
  <c r="H110" i="14" s="1"/>
  <c r="C34" i="10"/>
  <c r="F110" i="9" s="1"/>
  <c r="F110" i="14" s="1"/>
  <c r="D33" i="10"/>
  <c r="D32"/>
  <c r="D31"/>
  <c r="D30"/>
  <c r="D29"/>
  <c r="D28"/>
  <c r="D27"/>
  <c r="D26"/>
  <c r="D25"/>
  <c r="D24"/>
  <c r="D23"/>
  <c r="D22"/>
  <c r="M17"/>
  <c r="I109" i="9" s="1"/>
  <c r="I109" i="14" s="1"/>
  <c r="L17" i="10"/>
  <c r="H109" i="9" s="1"/>
  <c r="H109" i="14" s="1"/>
  <c r="J17" i="10"/>
  <c r="F109" i="9" s="1"/>
  <c r="F109" i="14" s="1"/>
  <c r="I17" i="10"/>
  <c r="E109" i="9" s="1"/>
  <c r="E109" i="14" s="1"/>
  <c r="K16" i="10"/>
  <c r="K15"/>
  <c r="K14"/>
  <c r="K13"/>
  <c r="K12"/>
  <c r="K11"/>
  <c r="K10"/>
  <c r="K9"/>
  <c r="K8"/>
  <c r="K7"/>
  <c r="K6"/>
  <c r="K5"/>
  <c r="F17"/>
  <c r="E17"/>
  <c r="H108" i="9" s="1"/>
  <c r="H108" i="14" s="1"/>
  <c r="C17" i="10"/>
  <c r="F108" i="9" s="1"/>
  <c r="F108" i="14" s="1"/>
  <c r="B17" i="10"/>
  <c r="E28" i="11" s="1"/>
  <c r="D16" i="10"/>
  <c r="D15"/>
  <c r="D14"/>
  <c r="D13"/>
  <c r="D12"/>
  <c r="D11"/>
  <c r="D10"/>
  <c r="D9"/>
  <c r="D8"/>
  <c r="D7"/>
  <c r="D6"/>
  <c r="D5"/>
  <c r="E108" i="9" l="1"/>
  <c r="E108" i="14" s="1"/>
  <c r="F111" i="9"/>
  <c r="F111" i="14" s="1"/>
  <c r="H111" i="9"/>
  <c r="H111" i="14" s="1"/>
  <c r="F24" i="11"/>
  <c r="D34" i="10"/>
  <c r="G110" i="9" s="1"/>
  <c r="G110" i="14" s="1"/>
  <c r="K34" i="10"/>
  <c r="D17"/>
  <c r="G108" i="9" s="1"/>
  <c r="G108" i="14" s="1"/>
  <c r="K17" i="10"/>
  <c r="G109" i="9" s="1"/>
  <c r="G109" i="14" s="1"/>
  <c r="T34" i="4"/>
  <c r="G83" i="9" l="1"/>
  <c r="G83" i="14" s="1"/>
  <c r="G111" i="9"/>
  <c r="G111" i="14" s="1"/>
  <c r="A55" i="6" l="1"/>
  <c r="A54"/>
  <c r="A53"/>
  <c r="A36"/>
  <c r="A35"/>
  <c r="A34"/>
  <c r="A18"/>
  <c r="A17"/>
  <c r="A16"/>
  <c r="A105" i="5"/>
  <c r="A104"/>
  <c r="A103"/>
  <c r="A87"/>
  <c r="A86"/>
  <c r="A85"/>
  <c r="A69"/>
  <c r="A68"/>
  <c r="A67"/>
  <c r="A51"/>
  <c r="A50"/>
  <c r="A49"/>
  <c r="A33"/>
  <c r="A32"/>
  <c r="A31"/>
  <c r="A16"/>
  <c r="A15"/>
  <c r="A14"/>
  <c r="A105" i="4"/>
  <c r="A104"/>
  <c r="A103"/>
  <c r="A87"/>
  <c r="A86"/>
  <c r="A85"/>
  <c r="A69"/>
  <c r="A68"/>
  <c r="A67"/>
  <c r="A51"/>
  <c r="A50"/>
  <c r="A49"/>
  <c r="A33"/>
  <c r="A32"/>
  <c r="A31"/>
  <c r="A16"/>
  <c r="A15"/>
  <c r="A14"/>
  <c r="A105" i="1"/>
  <c r="A104"/>
  <c r="A103"/>
  <c r="A87"/>
  <c r="A86"/>
  <c r="A85"/>
  <c r="A69"/>
  <c r="A68"/>
  <c r="A67"/>
  <c r="A51"/>
  <c r="A50"/>
  <c r="A49"/>
  <c r="A33"/>
  <c r="A32"/>
  <c r="A31"/>
  <c r="A16"/>
  <c r="A15"/>
  <c r="A14"/>
  <c r="N87"/>
  <c r="N86"/>
  <c r="N86" i="5" s="1"/>
  <c r="N85" i="1"/>
  <c r="N85" i="5" s="1"/>
  <c r="N84" i="1"/>
  <c r="N84" i="5" s="1"/>
  <c r="N83" i="1"/>
  <c r="N82"/>
  <c r="N82" i="5" s="1"/>
  <c r="N81" i="1"/>
  <c r="N81" i="5" s="1"/>
  <c r="N80" i="1"/>
  <c r="N80" i="5" s="1"/>
  <c r="N79" i="1"/>
  <c r="N78"/>
  <c r="N77"/>
  <c r="N77" i="5" s="1"/>
  <c r="N76" i="1"/>
  <c r="I49" i="6"/>
  <c r="I48"/>
  <c r="I47"/>
  <c r="I46"/>
  <c r="I45"/>
  <c r="X36"/>
  <c r="S36"/>
  <c r="N36"/>
  <c r="I36"/>
  <c r="D36"/>
  <c r="X35"/>
  <c r="S35"/>
  <c r="N35"/>
  <c r="I35"/>
  <c r="D35"/>
  <c r="X34"/>
  <c r="S34"/>
  <c r="N34"/>
  <c r="I34"/>
  <c r="D34"/>
  <c r="X33"/>
  <c r="S33"/>
  <c r="N33"/>
  <c r="I33"/>
  <c r="D33"/>
  <c r="X32"/>
  <c r="S32"/>
  <c r="N32"/>
  <c r="I32"/>
  <c r="D32"/>
  <c r="X31"/>
  <c r="S31"/>
  <c r="N31"/>
  <c r="I31"/>
  <c r="D31"/>
  <c r="X30"/>
  <c r="S30"/>
  <c r="N30"/>
  <c r="I30"/>
  <c r="D30"/>
  <c r="X29"/>
  <c r="S29"/>
  <c r="N29"/>
  <c r="I29"/>
  <c r="D29"/>
  <c r="X28"/>
  <c r="S28"/>
  <c r="N28"/>
  <c r="I28"/>
  <c r="D28"/>
  <c r="X27"/>
  <c r="S27"/>
  <c r="N27"/>
  <c r="I27"/>
  <c r="D27"/>
  <c r="X26"/>
  <c r="S26"/>
  <c r="N26"/>
  <c r="I26"/>
  <c r="D26"/>
  <c r="AB10"/>
  <c r="T10"/>
  <c r="R10"/>
  <c r="Q10"/>
  <c r="N10"/>
  <c r="I10"/>
  <c r="D10"/>
  <c r="AB9"/>
  <c r="T9"/>
  <c r="R9"/>
  <c r="Q9"/>
  <c r="N9"/>
  <c r="I9"/>
  <c r="D9"/>
  <c r="AB8"/>
  <c r="T8"/>
  <c r="R8"/>
  <c r="Q8"/>
  <c r="N8"/>
  <c r="I8"/>
  <c r="D8"/>
  <c r="C105" i="5"/>
  <c r="C104"/>
  <c r="C103"/>
  <c r="C102"/>
  <c r="C101"/>
  <c r="C100"/>
  <c r="C99"/>
  <c r="C98"/>
  <c r="C97"/>
  <c r="C96"/>
  <c r="C95"/>
  <c r="C94"/>
  <c r="N87"/>
  <c r="M87"/>
  <c r="L87"/>
  <c r="G87"/>
  <c r="F87"/>
  <c r="E87"/>
  <c r="M86"/>
  <c r="L86"/>
  <c r="G86"/>
  <c r="F86"/>
  <c r="E86"/>
  <c r="M85"/>
  <c r="L85"/>
  <c r="G85"/>
  <c r="F85"/>
  <c r="E85"/>
  <c r="M84"/>
  <c r="L84"/>
  <c r="G84"/>
  <c r="F84"/>
  <c r="E84"/>
  <c r="N83"/>
  <c r="M83"/>
  <c r="L83"/>
  <c r="G83"/>
  <c r="F83"/>
  <c r="E83"/>
  <c r="M82"/>
  <c r="L82"/>
  <c r="G82"/>
  <c r="F82"/>
  <c r="E82"/>
  <c r="M81"/>
  <c r="L81"/>
  <c r="G81"/>
  <c r="F81"/>
  <c r="E81"/>
  <c r="M80"/>
  <c r="L80"/>
  <c r="G80"/>
  <c r="F80"/>
  <c r="E80"/>
  <c r="N79"/>
  <c r="M79"/>
  <c r="L79"/>
  <c r="G79"/>
  <c r="F79"/>
  <c r="E79"/>
  <c r="N78"/>
  <c r="M78"/>
  <c r="L78"/>
  <c r="G78"/>
  <c r="F78"/>
  <c r="E78"/>
  <c r="M77"/>
  <c r="L77"/>
  <c r="G77"/>
  <c r="F77"/>
  <c r="E77"/>
  <c r="L69"/>
  <c r="K69"/>
  <c r="J69"/>
  <c r="L68"/>
  <c r="K68"/>
  <c r="J68"/>
  <c r="L67"/>
  <c r="K67"/>
  <c r="J67"/>
  <c r="L66"/>
  <c r="K66"/>
  <c r="J66"/>
  <c r="L65"/>
  <c r="K65"/>
  <c r="J65"/>
  <c r="L64"/>
  <c r="K64"/>
  <c r="J64"/>
  <c r="L63"/>
  <c r="K63"/>
  <c r="J63"/>
  <c r="L62"/>
  <c r="K62"/>
  <c r="J62"/>
  <c r="L61"/>
  <c r="K61"/>
  <c r="J61"/>
  <c r="L60"/>
  <c r="K60"/>
  <c r="J60"/>
  <c r="L59"/>
  <c r="K59"/>
  <c r="J59"/>
  <c r="M43"/>
  <c r="L43"/>
  <c r="K43"/>
  <c r="J43"/>
  <c r="I43"/>
  <c r="H43"/>
  <c r="G43"/>
  <c r="F43"/>
  <c r="M42"/>
  <c r="L42"/>
  <c r="K42"/>
  <c r="J42"/>
  <c r="I42"/>
  <c r="H42"/>
  <c r="G42"/>
  <c r="F42"/>
  <c r="M41"/>
  <c r="L41"/>
  <c r="K41"/>
  <c r="J41"/>
  <c r="I41"/>
  <c r="H41"/>
  <c r="G41"/>
  <c r="F41"/>
  <c r="E43"/>
  <c r="D43"/>
  <c r="E42"/>
  <c r="D42"/>
  <c r="E41"/>
  <c r="D41"/>
  <c r="C51"/>
  <c r="B51"/>
  <c r="C50"/>
  <c r="B50"/>
  <c r="C49"/>
  <c r="B49"/>
  <c r="C48"/>
  <c r="B48"/>
  <c r="C47"/>
  <c r="B47"/>
  <c r="C46"/>
  <c r="B46"/>
  <c r="C45"/>
  <c r="B45"/>
  <c r="C44"/>
  <c r="B44"/>
  <c r="C43"/>
  <c r="B43"/>
  <c r="C42"/>
  <c r="B42"/>
  <c r="C41"/>
  <c r="B41"/>
  <c r="C40"/>
  <c r="W33"/>
  <c r="W32"/>
  <c r="W31"/>
  <c r="W30"/>
  <c r="W29"/>
  <c r="W28"/>
  <c r="W27"/>
  <c r="W26"/>
  <c r="W25"/>
  <c r="W24"/>
  <c r="W23"/>
  <c r="W22"/>
  <c r="O33"/>
  <c r="M33"/>
  <c r="K33"/>
  <c r="O32"/>
  <c r="M32"/>
  <c r="K32"/>
  <c r="O31"/>
  <c r="M31"/>
  <c r="K31"/>
  <c r="O30"/>
  <c r="M30"/>
  <c r="K30"/>
  <c r="O29"/>
  <c r="M29"/>
  <c r="K29"/>
  <c r="O28"/>
  <c r="M28"/>
  <c r="K28"/>
  <c r="O27"/>
  <c r="M27"/>
  <c r="K27"/>
  <c r="O26"/>
  <c r="M26"/>
  <c r="K26"/>
  <c r="O25"/>
  <c r="M25"/>
  <c r="K25"/>
  <c r="O24"/>
  <c r="M24"/>
  <c r="K24"/>
  <c r="O23"/>
  <c r="M23"/>
  <c r="K23"/>
  <c r="O22"/>
  <c r="M22"/>
  <c r="K22"/>
  <c r="G33"/>
  <c r="E33"/>
  <c r="C33"/>
  <c r="G32"/>
  <c r="E32"/>
  <c r="C32"/>
  <c r="G31"/>
  <c r="E31"/>
  <c r="C31"/>
  <c r="G30"/>
  <c r="E30"/>
  <c r="C30"/>
  <c r="G29"/>
  <c r="E29"/>
  <c r="C29"/>
  <c r="G28"/>
  <c r="E28"/>
  <c r="C28"/>
  <c r="G27"/>
  <c r="E27"/>
  <c r="C27"/>
  <c r="G26"/>
  <c r="E26"/>
  <c r="C26"/>
  <c r="G25"/>
  <c r="E25"/>
  <c r="C25"/>
  <c r="G24"/>
  <c r="E24"/>
  <c r="C24"/>
  <c r="G23"/>
  <c r="E23"/>
  <c r="C23"/>
  <c r="G22"/>
  <c r="E22"/>
  <c r="C22"/>
  <c r="O16"/>
  <c r="O15"/>
  <c r="O14"/>
  <c r="O13"/>
  <c r="O12"/>
  <c r="O11"/>
  <c r="O10"/>
  <c r="O9"/>
  <c r="O8"/>
  <c r="O7"/>
  <c r="O6"/>
  <c r="O5"/>
  <c r="J16"/>
  <c r="J15"/>
  <c r="J14"/>
  <c r="J13"/>
  <c r="J12"/>
  <c r="J11"/>
  <c r="J10"/>
  <c r="J9"/>
  <c r="J8"/>
  <c r="J7"/>
  <c r="J6"/>
  <c r="I16"/>
  <c r="H16"/>
  <c r="G16"/>
  <c r="I15"/>
  <c r="H15"/>
  <c r="G15"/>
  <c r="I14"/>
  <c r="H14"/>
  <c r="G14"/>
  <c r="I13"/>
  <c r="H13"/>
  <c r="G13"/>
  <c r="I12"/>
  <c r="H12"/>
  <c r="G12"/>
  <c r="I11"/>
  <c r="H11"/>
  <c r="G11"/>
  <c r="I10"/>
  <c r="H10"/>
  <c r="G10"/>
  <c r="I9"/>
  <c r="H9"/>
  <c r="G9"/>
  <c r="I8"/>
  <c r="H8"/>
  <c r="G8"/>
  <c r="I7"/>
  <c r="H7"/>
  <c r="G7"/>
  <c r="I6"/>
  <c r="H6"/>
  <c r="G6"/>
  <c r="I5"/>
  <c r="H5"/>
  <c r="F16"/>
  <c r="D16"/>
  <c r="B87" s="1"/>
  <c r="C16"/>
  <c r="B16"/>
  <c r="F15"/>
  <c r="D15"/>
  <c r="B86" s="1"/>
  <c r="C15"/>
  <c r="B15"/>
  <c r="F14"/>
  <c r="D14"/>
  <c r="B85" s="1"/>
  <c r="C14"/>
  <c r="B14"/>
  <c r="F13"/>
  <c r="D13"/>
  <c r="B84" s="1"/>
  <c r="C13"/>
  <c r="B13"/>
  <c r="F12"/>
  <c r="D12"/>
  <c r="B83" s="1"/>
  <c r="C12"/>
  <c r="B12"/>
  <c r="F11"/>
  <c r="D11"/>
  <c r="B82" s="1"/>
  <c r="C11"/>
  <c r="B11"/>
  <c r="F10"/>
  <c r="D10"/>
  <c r="B81" s="1"/>
  <c r="C10"/>
  <c r="B10"/>
  <c r="F9"/>
  <c r="D9"/>
  <c r="B80" s="1"/>
  <c r="C9"/>
  <c r="B9"/>
  <c r="F8"/>
  <c r="D8"/>
  <c r="B79" s="1"/>
  <c r="C8"/>
  <c r="B8"/>
  <c r="F7"/>
  <c r="D7"/>
  <c r="B78" s="1"/>
  <c r="C7"/>
  <c r="B7"/>
  <c r="F6"/>
  <c r="D6"/>
  <c r="B77" s="1"/>
  <c r="C6"/>
  <c r="B6"/>
  <c r="F5"/>
  <c r="D5"/>
  <c r="B76" s="1"/>
  <c r="C5"/>
  <c r="I105" i="4"/>
  <c r="I105" i="5" s="1"/>
  <c r="F105" i="4"/>
  <c r="F105" i="5" s="1"/>
  <c r="I104" i="4"/>
  <c r="I104" i="5" s="1"/>
  <c r="F104" i="4"/>
  <c r="F104" i="5" s="1"/>
  <c r="I103" i="4"/>
  <c r="I103" i="5" s="1"/>
  <c r="F103" i="4"/>
  <c r="F103" i="5" s="1"/>
  <c r="I102" i="4"/>
  <c r="I102" i="5" s="1"/>
  <c r="F102" i="4"/>
  <c r="F102" i="5" s="1"/>
  <c r="I101" i="4"/>
  <c r="I101" i="5" s="1"/>
  <c r="F101" i="4"/>
  <c r="F101" i="5" s="1"/>
  <c r="I100" i="4"/>
  <c r="I100" i="5" s="1"/>
  <c r="F100" i="4"/>
  <c r="F100" i="5" s="1"/>
  <c r="I99" i="4"/>
  <c r="I99" i="5" s="1"/>
  <c r="F99" i="4"/>
  <c r="F99" i="5" s="1"/>
  <c r="I98" i="4"/>
  <c r="I98" i="5" s="1"/>
  <c r="F98" i="4"/>
  <c r="F98" i="5" s="1"/>
  <c r="I97" i="4"/>
  <c r="I97" i="5" s="1"/>
  <c r="F97" i="4"/>
  <c r="F97" i="5" s="1"/>
  <c r="I96" i="4"/>
  <c r="I96" i="5" s="1"/>
  <c r="F96" i="4"/>
  <c r="F96" i="5" s="1"/>
  <c r="I95" i="4"/>
  <c r="I95" i="5" s="1"/>
  <c r="F95" i="4"/>
  <c r="F95" i="5" s="1"/>
  <c r="K87" i="4"/>
  <c r="K87" i="5" s="1"/>
  <c r="J87" i="4"/>
  <c r="J87" i="5" s="1"/>
  <c r="D87" i="4"/>
  <c r="C87"/>
  <c r="C87" i="5" s="1"/>
  <c r="B87" i="4"/>
  <c r="K86"/>
  <c r="K86" i="5" s="1"/>
  <c r="J86" i="4"/>
  <c r="J86" i="5" s="1"/>
  <c r="D86" i="4"/>
  <c r="D86" i="5" s="1"/>
  <c r="C86" i="4"/>
  <c r="C86" i="5" s="1"/>
  <c r="B86" i="4"/>
  <c r="K85"/>
  <c r="K85" i="5" s="1"/>
  <c r="J85" i="4"/>
  <c r="J85" i="5" s="1"/>
  <c r="D85" i="4"/>
  <c r="D85" i="5" s="1"/>
  <c r="C85" i="4"/>
  <c r="C85" i="5" s="1"/>
  <c r="B85" i="4"/>
  <c r="K84"/>
  <c r="K84" i="5" s="1"/>
  <c r="J84" i="4"/>
  <c r="J84" i="5" s="1"/>
  <c r="D84" i="4"/>
  <c r="D84" i="5" s="1"/>
  <c r="C84" i="4"/>
  <c r="C84" i="5" s="1"/>
  <c r="B84" i="4"/>
  <c r="K83"/>
  <c r="K83" i="5" s="1"/>
  <c r="J83" i="4"/>
  <c r="J83" i="5" s="1"/>
  <c r="D83" i="4"/>
  <c r="C83"/>
  <c r="C83" i="5" s="1"/>
  <c r="B83" i="4"/>
  <c r="K82"/>
  <c r="K82" i="5" s="1"/>
  <c r="J82" i="4"/>
  <c r="J82" i="5" s="1"/>
  <c r="D82" i="4"/>
  <c r="D82" i="5" s="1"/>
  <c r="C82" i="4"/>
  <c r="C82" i="5" s="1"/>
  <c r="B82" i="4"/>
  <c r="K81"/>
  <c r="K81" i="5" s="1"/>
  <c r="J81" i="4"/>
  <c r="J81" i="5" s="1"/>
  <c r="D81" i="4"/>
  <c r="D81" i="5" s="1"/>
  <c r="C81" i="4"/>
  <c r="C81" i="5" s="1"/>
  <c r="B81" i="4"/>
  <c r="K80"/>
  <c r="J80"/>
  <c r="J80" i="5" s="1"/>
  <c r="D80" i="4"/>
  <c r="D80" i="5" s="1"/>
  <c r="C80" i="4"/>
  <c r="B80"/>
  <c r="K79"/>
  <c r="K79" i="5" s="1"/>
  <c r="J79" i="4"/>
  <c r="J79" i="5" s="1"/>
  <c r="D79" i="4"/>
  <c r="D79" i="5" s="1"/>
  <c r="C79" i="4"/>
  <c r="C79" i="5" s="1"/>
  <c r="B79" i="4"/>
  <c r="K78"/>
  <c r="K78" i="5" s="1"/>
  <c r="J78" i="4"/>
  <c r="D78"/>
  <c r="D78" i="5" s="1"/>
  <c r="C78" i="4"/>
  <c r="C78" i="5" s="1"/>
  <c r="B78" i="4"/>
  <c r="K77"/>
  <c r="K77" i="5" s="1"/>
  <c r="J77" i="4"/>
  <c r="J77" i="5" s="1"/>
  <c r="D77" i="4"/>
  <c r="D77" i="5" s="1"/>
  <c r="C77" i="4"/>
  <c r="B77"/>
  <c r="I69"/>
  <c r="G69"/>
  <c r="G69" i="5" s="1"/>
  <c r="F69" i="4"/>
  <c r="F69" i="5" s="1"/>
  <c r="E69" i="4"/>
  <c r="E69" i="5" s="1"/>
  <c r="D69" i="4"/>
  <c r="D69" i="5" s="1"/>
  <c r="C69" i="4"/>
  <c r="B69"/>
  <c r="I68"/>
  <c r="G68"/>
  <c r="G68" i="5" s="1"/>
  <c r="F68" i="4"/>
  <c r="F68" i="5" s="1"/>
  <c r="E68" i="4"/>
  <c r="E68" i="5" s="1"/>
  <c r="D68" i="4"/>
  <c r="D68" i="5" s="1"/>
  <c r="C68" i="4"/>
  <c r="C68" i="5" s="1"/>
  <c r="B68" i="4"/>
  <c r="I67"/>
  <c r="G67"/>
  <c r="G67" i="5" s="1"/>
  <c r="F67" i="4"/>
  <c r="F67" i="5" s="1"/>
  <c r="E67" i="4"/>
  <c r="E67" i="5" s="1"/>
  <c r="D67" i="4"/>
  <c r="D67" i="5" s="1"/>
  <c r="C67" i="4"/>
  <c r="C67" i="5" s="1"/>
  <c r="B67" i="4"/>
  <c r="I66"/>
  <c r="M66" s="1"/>
  <c r="G66"/>
  <c r="G66" i="5" s="1"/>
  <c r="F66" i="4"/>
  <c r="F66" i="5" s="1"/>
  <c r="E66" i="4"/>
  <c r="E66" i="5" s="1"/>
  <c r="D66" i="4"/>
  <c r="D66" i="5" s="1"/>
  <c r="C66" i="4"/>
  <c r="B66"/>
  <c r="I65"/>
  <c r="G65"/>
  <c r="G65" i="5" s="1"/>
  <c r="F65" i="4"/>
  <c r="F65" i="5" s="1"/>
  <c r="E65" i="4"/>
  <c r="E65" i="5" s="1"/>
  <c r="D65" i="4"/>
  <c r="D65" i="5" s="1"/>
  <c r="C65" i="4"/>
  <c r="B65"/>
  <c r="I64"/>
  <c r="G64"/>
  <c r="G64" i="5" s="1"/>
  <c r="F64" i="4"/>
  <c r="F64" i="5" s="1"/>
  <c r="E64" i="4"/>
  <c r="E64" i="5" s="1"/>
  <c r="D64" i="4"/>
  <c r="D64" i="5" s="1"/>
  <c r="C64" i="4"/>
  <c r="C64" i="5" s="1"/>
  <c r="B64" i="4"/>
  <c r="H64" s="1"/>
  <c r="I63"/>
  <c r="G63"/>
  <c r="G63" i="5" s="1"/>
  <c r="F63" i="4"/>
  <c r="F63" i="5" s="1"/>
  <c r="E63" i="4"/>
  <c r="E63" i="5" s="1"/>
  <c r="D63" i="4"/>
  <c r="D63" i="5" s="1"/>
  <c r="C63" i="4"/>
  <c r="C63" i="5" s="1"/>
  <c r="B63" i="4"/>
  <c r="M62"/>
  <c r="I62"/>
  <c r="G62"/>
  <c r="G62" i="5" s="1"/>
  <c r="F62" i="4"/>
  <c r="F62" i="5" s="1"/>
  <c r="E62" i="4"/>
  <c r="E62" i="5" s="1"/>
  <c r="D62" i="4"/>
  <c r="D62" i="5" s="1"/>
  <c r="C62" i="4"/>
  <c r="C62" i="5" s="1"/>
  <c r="B62" i="4"/>
  <c r="I61"/>
  <c r="G61"/>
  <c r="G61" i="5" s="1"/>
  <c r="F61" i="4"/>
  <c r="F61" i="5" s="1"/>
  <c r="E61" i="4"/>
  <c r="E61" i="5" s="1"/>
  <c r="D61" i="4"/>
  <c r="D61" i="5" s="1"/>
  <c r="C61" i="4"/>
  <c r="B61"/>
  <c r="I60"/>
  <c r="G60"/>
  <c r="G60" i="5" s="1"/>
  <c r="F60" i="4"/>
  <c r="F60" i="5" s="1"/>
  <c r="E60" i="4"/>
  <c r="E60" i="5" s="1"/>
  <c r="D60" i="4"/>
  <c r="D60" i="5" s="1"/>
  <c r="C60" i="4"/>
  <c r="C60" i="5" s="1"/>
  <c r="B60" i="4"/>
  <c r="I59"/>
  <c r="G59"/>
  <c r="G59" i="5" s="1"/>
  <c r="F59" i="4"/>
  <c r="F59" i="5" s="1"/>
  <c r="E59" i="4"/>
  <c r="D59"/>
  <c r="D59" i="5" s="1"/>
  <c r="C59" i="4"/>
  <c r="C59" i="5" s="1"/>
  <c r="B59" i="4"/>
  <c r="S33"/>
  <c r="S32"/>
  <c r="S31"/>
  <c r="S30"/>
  <c r="S29"/>
  <c r="S28"/>
  <c r="S27"/>
  <c r="S26"/>
  <c r="S25"/>
  <c r="S24"/>
  <c r="S23"/>
  <c r="D33"/>
  <c r="D33" i="5" s="1"/>
  <c r="D32" i="4"/>
  <c r="D32" i="5" s="1"/>
  <c r="D31" i="4"/>
  <c r="D31" i="5" s="1"/>
  <c r="D30" i="4"/>
  <c r="D30" i="5" s="1"/>
  <c r="D29" i="4"/>
  <c r="D29" i="5" s="1"/>
  <c r="D28" i="4"/>
  <c r="D28" i="5" s="1"/>
  <c r="D27" i="4"/>
  <c r="D27" i="5" s="1"/>
  <c r="D26" i="4"/>
  <c r="D26" i="5" s="1"/>
  <c r="D25" i="4"/>
  <c r="D25" i="5" s="1"/>
  <c r="D24" i="4"/>
  <c r="D24" i="5" s="1"/>
  <c r="D23" i="4"/>
  <c r="D23" i="5" s="1"/>
  <c r="S10"/>
  <c r="R10"/>
  <c r="Q10"/>
  <c r="P10"/>
  <c r="S9"/>
  <c r="R9"/>
  <c r="Q9"/>
  <c r="P9"/>
  <c r="S8"/>
  <c r="R8"/>
  <c r="Q8"/>
  <c r="P8"/>
  <c r="S7"/>
  <c r="R7"/>
  <c r="Q7"/>
  <c r="P7"/>
  <c r="S6"/>
  <c r="R6"/>
  <c r="Q6"/>
  <c r="P6"/>
  <c r="M10" i="4"/>
  <c r="M10" i="5" s="1"/>
  <c r="L10" i="4"/>
  <c r="L10" i="5" s="1"/>
  <c r="K10" i="4"/>
  <c r="K10" i="5" s="1"/>
  <c r="E10" i="4"/>
  <c r="I81" s="1"/>
  <c r="M9"/>
  <c r="L26" s="1"/>
  <c r="L9"/>
  <c r="L9" i="5" s="1"/>
  <c r="K9" i="4"/>
  <c r="K9" i="5" s="1"/>
  <c r="E9" i="4"/>
  <c r="I80" s="1"/>
  <c r="M8"/>
  <c r="N8" s="1"/>
  <c r="U25" s="1"/>
  <c r="U25" i="5" s="1"/>
  <c r="L8" i="4"/>
  <c r="B97" s="1"/>
  <c r="D97" s="1"/>
  <c r="K8"/>
  <c r="K8" i="5" s="1"/>
  <c r="E8" i="4"/>
  <c r="I79" s="1"/>
  <c r="M7"/>
  <c r="L24" s="1"/>
  <c r="L7"/>
  <c r="L7" i="5" s="1"/>
  <c r="K7" i="4"/>
  <c r="K7" i="5" s="1"/>
  <c r="E7" i="4"/>
  <c r="I78" s="1"/>
  <c r="M6"/>
  <c r="E95" s="1"/>
  <c r="L6"/>
  <c r="B95" s="1"/>
  <c r="D95" s="1"/>
  <c r="K6"/>
  <c r="K6" i="5" s="1"/>
  <c r="E6" i="4"/>
  <c r="I77" s="1"/>
  <c r="E105" i="1"/>
  <c r="H105" s="1"/>
  <c r="J105" s="1"/>
  <c r="B105"/>
  <c r="D105" s="1"/>
  <c r="E104"/>
  <c r="B104"/>
  <c r="D104" s="1"/>
  <c r="E103"/>
  <c r="B103"/>
  <c r="E102"/>
  <c r="G102" s="1"/>
  <c r="B102"/>
  <c r="D102" s="1"/>
  <c r="E101"/>
  <c r="G101" s="1"/>
  <c r="B101"/>
  <c r="D101" s="1"/>
  <c r="E100"/>
  <c r="G100" s="1"/>
  <c r="B100"/>
  <c r="D100" s="1"/>
  <c r="E99"/>
  <c r="G99" s="1"/>
  <c r="B99"/>
  <c r="D99" s="1"/>
  <c r="E98"/>
  <c r="G98" s="1"/>
  <c r="B98"/>
  <c r="D98" s="1"/>
  <c r="E97"/>
  <c r="G97" s="1"/>
  <c r="B97"/>
  <c r="D97" s="1"/>
  <c r="E96"/>
  <c r="G96" s="1"/>
  <c r="B96"/>
  <c r="D96" s="1"/>
  <c r="E95"/>
  <c r="G95" s="1"/>
  <c r="B95"/>
  <c r="D95" s="1"/>
  <c r="B87"/>
  <c r="H87" s="1"/>
  <c r="B86"/>
  <c r="B85"/>
  <c r="H85" s="1"/>
  <c r="B84"/>
  <c r="H84" s="1"/>
  <c r="B83"/>
  <c r="H83" s="1"/>
  <c r="B82"/>
  <c r="H82" s="1"/>
  <c r="B81"/>
  <c r="H81" s="1"/>
  <c r="B80"/>
  <c r="H80" s="1"/>
  <c r="B79"/>
  <c r="H79" s="1"/>
  <c r="B78"/>
  <c r="H78" s="1"/>
  <c r="B77"/>
  <c r="H77" s="1"/>
  <c r="M62"/>
  <c r="M62" i="5" s="1"/>
  <c r="I69" i="1"/>
  <c r="I69" i="5" s="1"/>
  <c r="I68" i="1"/>
  <c r="M68" s="1"/>
  <c r="I67"/>
  <c r="M67" s="1"/>
  <c r="I66"/>
  <c r="M66" s="1"/>
  <c r="M66" i="5" s="1"/>
  <c r="I65" i="1"/>
  <c r="I65" i="5" s="1"/>
  <c r="I64" i="1"/>
  <c r="I63"/>
  <c r="M63" s="1"/>
  <c r="I62"/>
  <c r="I62" i="5" s="1"/>
  <c r="I61" i="1"/>
  <c r="I61" i="5" s="1"/>
  <c r="I60" i="1"/>
  <c r="I59"/>
  <c r="I59" i="5" s="1"/>
  <c r="B69" i="1"/>
  <c r="B69" i="5" s="1"/>
  <c r="B68" i="1"/>
  <c r="B68" i="5" s="1"/>
  <c r="B67" i="1"/>
  <c r="B67" i="5" s="1"/>
  <c r="B66" i="1"/>
  <c r="B66" i="5" s="1"/>
  <c r="B65" i="1"/>
  <c r="B65" i="5" s="1"/>
  <c r="B64" i="1"/>
  <c r="B64" i="5" s="1"/>
  <c r="B63" i="1"/>
  <c r="B62"/>
  <c r="B61"/>
  <c r="B61" i="5" s="1"/>
  <c r="B60" i="1"/>
  <c r="H60" s="1"/>
  <c r="B59"/>
  <c r="X26"/>
  <c r="S26"/>
  <c r="S26" i="5" s="1"/>
  <c r="X25" i="1"/>
  <c r="S25"/>
  <c r="S25" i="5" s="1"/>
  <c r="X24" i="1"/>
  <c r="S24"/>
  <c r="S24" i="5" s="1"/>
  <c r="X23" i="1"/>
  <c r="S23"/>
  <c r="P25"/>
  <c r="P24"/>
  <c r="P23"/>
  <c r="L25"/>
  <c r="L24"/>
  <c r="L23"/>
  <c r="T23" s="1"/>
  <c r="T23" i="5" s="1"/>
  <c r="H25" i="1"/>
  <c r="H24"/>
  <c r="H23"/>
  <c r="N8"/>
  <c r="N8" i="5" s="1"/>
  <c r="N7" i="1"/>
  <c r="N6"/>
  <c r="E8"/>
  <c r="E8" i="5" s="1"/>
  <c r="E7" i="1"/>
  <c r="E7" i="5" s="1"/>
  <c r="E6" i="1"/>
  <c r="J1" i="7"/>
  <c r="B1"/>
  <c r="J32" i="4" l="1"/>
  <c r="R32"/>
  <c r="B32"/>
  <c r="R33" i="1"/>
  <c r="J33"/>
  <c r="B33"/>
  <c r="J31" i="4"/>
  <c r="R31"/>
  <c r="B31"/>
  <c r="B33" i="5"/>
  <c r="J33"/>
  <c r="R33"/>
  <c r="H32" i="4"/>
  <c r="B32" i="1"/>
  <c r="R32"/>
  <c r="J32"/>
  <c r="J32" i="5"/>
  <c r="R32"/>
  <c r="B32"/>
  <c r="H28" i="4"/>
  <c r="J31" i="1"/>
  <c r="R31"/>
  <c r="B31"/>
  <c r="J33" i="4"/>
  <c r="R33"/>
  <c r="B33"/>
  <c r="R31" i="5"/>
  <c r="B31"/>
  <c r="J31"/>
  <c r="M61" i="1"/>
  <c r="I67" i="5"/>
  <c r="M69" i="1"/>
  <c r="I63" i="5"/>
  <c r="H30" i="4"/>
  <c r="C66" i="5"/>
  <c r="I77" i="1"/>
  <c r="E6" i="5"/>
  <c r="H86" i="1"/>
  <c r="G103"/>
  <c r="H103"/>
  <c r="H31" i="4"/>
  <c r="G104" i="1"/>
  <c r="C77" i="5"/>
  <c r="H23" i="4"/>
  <c r="H23" i="5" s="1"/>
  <c r="M60" i="1"/>
  <c r="I60" i="5"/>
  <c r="M64" i="1"/>
  <c r="I64" i="5"/>
  <c r="M65" i="1"/>
  <c r="D103"/>
  <c r="H29" i="4"/>
  <c r="C65" i="5"/>
  <c r="I66"/>
  <c r="I68"/>
  <c r="B62"/>
  <c r="H62" i="1"/>
  <c r="M59"/>
  <c r="H33" i="4"/>
  <c r="H83"/>
  <c r="H83" i="5" s="1"/>
  <c r="H87" i="4"/>
  <c r="H87" i="5" s="1"/>
  <c r="C69"/>
  <c r="S23"/>
  <c r="B59"/>
  <c r="B63"/>
  <c r="X23" i="4"/>
  <c r="X23" i="5" s="1"/>
  <c r="H25" i="4"/>
  <c r="H66"/>
  <c r="H67"/>
  <c r="X26"/>
  <c r="S10" i="6"/>
  <c r="X26" i="5"/>
  <c r="K80"/>
  <c r="H62" i="4"/>
  <c r="H63"/>
  <c r="H26"/>
  <c r="C61" i="5"/>
  <c r="D87"/>
  <c r="P28" i="4"/>
  <c r="D83" i="5"/>
  <c r="D95"/>
  <c r="D97"/>
  <c r="H59" i="1"/>
  <c r="S8" i="6"/>
  <c r="S9"/>
  <c r="H101" i="1"/>
  <c r="J101" s="1"/>
  <c r="H27" i="4"/>
  <c r="E99"/>
  <c r="G99" s="1"/>
  <c r="G99" i="5" s="1"/>
  <c r="H99" i="1"/>
  <c r="L27" i="4"/>
  <c r="B99"/>
  <c r="D99" s="1"/>
  <c r="D99" i="5" s="1"/>
  <c r="H63" i="1"/>
  <c r="H63" i="5" s="1"/>
  <c r="C80"/>
  <c r="N9" i="4"/>
  <c r="U26" s="1"/>
  <c r="U26" i="5" s="1"/>
  <c r="E98" i="4"/>
  <c r="M9" i="5"/>
  <c r="E98"/>
  <c r="B98" i="4"/>
  <c r="D98" s="1"/>
  <c r="D98" i="5" s="1"/>
  <c r="H25"/>
  <c r="H79" i="4"/>
  <c r="H79" i="5" s="1"/>
  <c r="L25" i="4"/>
  <c r="L25" i="5" s="1"/>
  <c r="T25" i="1"/>
  <c r="T25" i="5" s="1"/>
  <c r="H97" i="1"/>
  <c r="E97" i="4"/>
  <c r="E97" i="5" s="1"/>
  <c r="M8"/>
  <c r="B96" i="4"/>
  <c r="L8" i="5"/>
  <c r="B97"/>
  <c r="I79" i="1"/>
  <c r="H61"/>
  <c r="H24" i="4"/>
  <c r="H24" i="5" s="1"/>
  <c r="J78"/>
  <c r="L24"/>
  <c r="T24" i="1"/>
  <c r="T24" i="5" s="1"/>
  <c r="N7" i="4"/>
  <c r="U24" s="1"/>
  <c r="U24" i="5" s="1"/>
  <c r="E96" i="4"/>
  <c r="M7" i="5"/>
  <c r="E96"/>
  <c r="I78" i="1"/>
  <c r="B60" i="5"/>
  <c r="E59"/>
  <c r="H59" i="4"/>
  <c r="H59" i="5" s="1"/>
  <c r="G95" i="4"/>
  <c r="G95" i="5" s="1"/>
  <c r="H95" i="4"/>
  <c r="J95" s="1"/>
  <c r="M6" i="5"/>
  <c r="H95" i="1"/>
  <c r="L23" i="4"/>
  <c r="L23" i="5" s="1"/>
  <c r="E95"/>
  <c r="L6"/>
  <c r="B95"/>
  <c r="O77" i="1"/>
  <c r="I77" i="5"/>
  <c r="O78" i="4"/>
  <c r="O80"/>
  <c r="X30"/>
  <c r="H78"/>
  <c r="H78" i="5" s="1"/>
  <c r="P24" i="4"/>
  <c r="P24" i="5" s="1"/>
  <c r="H80" i="4"/>
  <c r="H80" i="5" s="1"/>
  <c r="H82" i="4"/>
  <c r="H82" i="5" s="1"/>
  <c r="P30" i="4"/>
  <c r="H84"/>
  <c r="H84" i="5" s="1"/>
  <c r="P32" i="4"/>
  <c r="H86"/>
  <c r="H86" i="5" s="1"/>
  <c r="P26" i="4"/>
  <c r="O77"/>
  <c r="O79"/>
  <c r="X25"/>
  <c r="X25" i="5" s="1"/>
  <c r="X27" i="4"/>
  <c r="O81"/>
  <c r="X31"/>
  <c r="X33"/>
  <c r="X29"/>
  <c r="P23"/>
  <c r="P23" i="5" s="1"/>
  <c r="H77" i="4"/>
  <c r="H77" i="5" s="1"/>
  <c r="P27" i="4"/>
  <c r="H81"/>
  <c r="H81" i="5" s="1"/>
  <c r="H85" i="4"/>
  <c r="H85" i="5" s="1"/>
  <c r="P31" i="4"/>
  <c r="H60"/>
  <c r="H60" i="5" s="1"/>
  <c r="H68" i="4"/>
  <c r="M59"/>
  <c r="H61"/>
  <c r="M63"/>
  <c r="M63" i="5" s="1"/>
  <c r="H65" i="4"/>
  <c r="M67"/>
  <c r="M67" i="5" s="1"/>
  <c r="P25" i="4"/>
  <c r="P25" i="5" s="1"/>
  <c r="P29" i="4"/>
  <c r="P33"/>
  <c r="M60"/>
  <c r="M64"/>
  <c r="M68"/>
  <c r="M68" i="5" s="1"/>
  <c r="H69" i="4"/>
  <c r="X24"/>
  <c r="X24" i="5" s="1"/>
  <c r="X28" i="4"/>
  <c r="X32"/>
  <c r="M61"/>
  <c r="M61" i="5" s="1"/>
  <c r="M65" i="4"/>
  <c r="M69"/>
  <c r="M69" i="5" s="1"/>
  <c r="N6" i="4"/>
  <c r="U23" s="1"/>
  <c r="U23" i="5" s="1"/>
  <c r="N10" i="4"/>
  <c r="U27" s="1"/>
  <c r="U27" i="5" s="1"/>
  <c r="H96" i="1"/>
  <c r="H98"/>
  <c r="H100"/>
  <c r="H102"/>
  <c r="H104"/>
  <c r="G105"/>
  <c r="N7" i="5" l="1"/>
  <c r="E99"/>
  <c r="M65"/>
  <c r="M60"/>
  <c r="H62"/>
  <c r="M59"/>
  <c r="J102" i="1"/>
  <c r="M64" i="5"/>
  <c r="J103" i="1"/>
  <c r="J104"/>
  <c r="H99" i="4"/>
  <c r="J99" s="1"/>
  <c r="B98" i="5"/>
  <c r="J100" i="1"/>
  <c r="J99"/>
  <c r="J99" i="5" s="1"/>
  <c r="H99"/>
  <c r="B99"/>
  <c r="J98" i="1"/>
  <c r="G98" i="4"/>
  <c r="G98" i="5" s="1"/>
  <c r="H98" i="4"/>
  <c r="J98" s="1"/>
  <c r="H61" i="5"/>
  <c r="J97" i="1"/>
  <c r="G97" i="4"/>
  <c r="G97" i="5" s="1"/>
  <c r="H97" i="4"/>
  <c r="J97" s="1"/>
  <c r="B96" i="5"/>
  <c r="D96" i="4"/>
  <c r="D96" i="5" s="1"/>
  <c r="O79" i="1"/>
  <c r="O79" i="5" s="1"/>
  <c r="I79"/>
  <c r="J96" i="1"/>
  <c r="G96" i="4"/>
  <c r="G96" i="5" s="1"/>
  <c r="H96" i="4"/>
  <c r="J96" s="1"/>
  <c r="O78" i="1"/>
  <c r="O78" i="5" s="1"/>
  <c r="I78"/>
  <c r="O77"/>
  <c r="J95" i="1"/>
  <c r="J95" i="5" s="1"/>
  <c r="H95"/>
  <c r="N6"/>
  <c r="D5" i="9"/>
  <c r="D8"/>
  <c r="D7"/>
  <c r="D6"/>
  <c r="F37" i="6"/>
  <c r="G111" i="7" s="1"/>
  <c r="G45" s="1"/>
  <c r="I19" i="9" s="1"/>
  <c r="I19" i="14" s="1"/>
  <c r="K37" i="6"/>
  <c r="G112" i="7" s="1"/>
  <c r="G46" s="1"/>
  <c r="I22" i="9" s="1"/>
  <c r="I22" i="14" s="1"/>
  <c r="P37" i="6"/>
  <c r="G113" i="7" s="1"/>
  <c r="G47" s="1"/>
  <c r="I23" i="9" s="1"/>
  <c r="I23" i="14" s="1"/>
  <c r="U37" i="6"/>
  <c r="G114" i="7" s="1"/>
  <c r="G48" s="1"/>
  <c r="I24" i="9" s="1"/>
  <c r="I24" i="14" s="1"/>
  <c r="U19" i="6"/>
  <c r="G106" i="7" s="1"/>
  <c r="G42" s="1"/>
  <c r="I14" i="9" s="1"/>
  <c r="I14" i="14" s="1"/>
  <c r="G110" i="7"/>
  <c r="G44" s="1"/>
  <c r="I18" i="9" s="1"/>
  <c r="I18" i="14" s="1"/>
  <c r="Z37" i="6"/>
  <c r="G115" i="7" s="1"/>
  <c r="G49" s="1"/>
  <c r="I25" i="9" s="1"/>
  <c r="I25" i="14" s="1"/>
  <c r="A44" i="7"/>
  <c r="A52"/>
  <c r="A51"/>
  <c r="A42"/>
  <c r="P19" i="6"/>
  <c r="K19"/>
  <c r="A63" i="7"/>
  <c r="A62"/>
  <c r="A61"/>
  <c r="A60"/>
  <c r="A59"/>
  <c r="A58"/>
  <c r="A57"/>
  <c r="A56"/>
  <c r="A54"/>
  <c r="A53"/>
  <c r="A49"/>
  <c r="A48"/>
  <c r="A47"/>
  <c r="A46"/>
  <c r="A45"/>
  <c r="A43"/>
  <c r="H98" i="5" l="1"/>
  <c r="J98"/>
  <c r="H97"/>
  <c r="J97"/>
  <c r="H96"/>
  <c r="J96"/>
  <c r="F19" i="6"/>
  <c r="G107" i="7" s="1"/>
  <c r="G43" s="1"/>
  <c r="I15" i="9" s="1"/>
  <c r="I15" i="14" s="1"/>
  <c r="T18" i="6"/>
  <c r="R18"/>
  <c r="Q18"/>
  <c r="T17"/>
  <c r="R17"/>
  <c r="Q17"/>
  <c r="T16"/>
  <c r="R16"/>
  <c r="Q16"/>
  <c r="T15"/>
  <c r="R15"/>
  <c r="Q15"/>
  <c r="T14"/>
  <c r="R14"/>
  <c r="Q14"/>
  <c r="T13"/>
  <c r="R13"/>
  <c r="Q13"/>
  <c r="T12"/>
  <c r="R12"/>
  <c r="Q12"/>
  <c r="T11"/>
  <c r="R11"/>
  <c r="Q11"/>
  <c r="T7"/>
  <c r="R7"/>
  <c r="Q7"/>
  <c r="O19"/>
  <c r="M19"/>
  <c r="L19"/>
  <c r="N18"/>
  <c r="N17"/>
  <c r="N16"/>
  <c r="N15"/>
  <c r="N14"/>
  <c r="N13"/>
  <c r="N12"/>
  <c r="N11"/>
  <c r="N7"/>
  <c r="J19"/>
  <c r="H19"/>
  <c r="G19"/>
  <c r="I18"/>
  <c r="S18" s="1"/>
  <c r="I17"/>
  <c r="S17" s="1"/>
  <c r="I16"/>
  <c r="S16" s="1"/>
  <c r="I15"/>
  <c r="S15" s="1"/>
  <c r="I14"/>
  <c r="S14" s="1"/>
  <c r="I13"/>
  <c r="S13" s="1"/>
  <c r="I12"/>
  <c r="S12" s="1"/>
  <c r="I11"/>
  <c r="S11" s="1"/>
  <c r="I7"/>
  <c r="S7" s="1"/>
  <c r="I91" i="9"/>
  <c r="I91" i="14" s="1"/>
  <c r="H91" i="9"/>
  <c r="H91" i="14" s="1"/>
  <c r="G91" i="9"/>
  <c r="G91" i="14" s="1"/>
  <c r="F91" i="9"/>
  <c r="F91" i="14" s="1"/>
  <c r="I89" i="9"/>
  <c r="I89" i="14" s="1"/>
  <c r="H89" i="9"/>
  <c r="H89" i="14" s="1"/>
  <c r="G89" i="9"/>
  <c r="G89" i="14" s="1"/>
  <c r="F89" i="9"/>
  <c r="F89" i="14" s="1"/>
  <c r="I82" i="9"/>
  <c r="H82"/>
  <c r="G82"/>
  <c r="I78"/>
  <c r="I78" i="14" s="1"/>
  <c r="H78" i="9"/>
  <c r="H78" i="14" s="1"/>
  <c r="G78" i="9"/>
  <c r="G78" i="14" s="1"/>
  <c r="F78" i="9"/>
  <c r="F78" i="14" s="1"/>
  <c r="I67" i="9"/>
  <c r="I67" i="14" s="1"/>
  <c r="H67" i="9"/>
  <c r="H67" i="14" s="1"/>
  <c r="G67" i="9"/>
  <c r="G67" i="14" s="1"/>
  <c r="F67" i="9"/>
  <c r="F67" i="14" s="1"/>
  <c r="I62" i="9"/>
  <c r="H62"/>
  <c r="G62"/>
  <c r="F62"/>
  <c r="I40"/>
  <c r="I40" i="14" s="1"/>
  <c r="H40" i="9"/>
  <c r="H40" i="14" s="1"/>
  <c r="G40" i="9"/>
  <c r="G40" i="14" s="1"/>
  <c r="F40" i="9"/>
  <c r="F40" i="14" s="1"/>
  <c r="I26" i="9"/>
  <c r="I26" i="14" s="1"/>
  <c r="G68" i="9" l="1"/>
  <c r="G62" i="14"/>
  <c r="F68" i="9"/>
  <c r="F62" i="14"/>
  <c r="H68" i="9"/>
  <c r="H62" i="14"/>
  <c r="F84" i="9"/>
  <c r="F84" i="14" s="1"/>
  <c r="F82"/>
  <c r="H84" i="9"/>
  <c r="H84" i="14" s="1"/>
  <c r="H82"/>
  <c r="I68" i="9"/>
  <c r="I62" i="14"/>
  <c r="G84" i="9"/>
  <c r="G84" i="14" s="1"/>
  <c r="G82"/>
  <c r="I84" i="9"/>
  <c r="I84" i="14" s="1"/>
  <c r="I82"/>
  <c r="G40" i="7"/>
  <c r="G28" s="1"/>
  <c r="I19" i="6"/>
  <c r="N19"/>
  <c r="I63" i="9"/>
  <c r="I63" i="14" s="1"/>
  <c r="I79" i="9" l="1"/>
  <c r="I79" i="14" s="1"/>
  <c r="I68"/>
  <c r="H79" i="9"/>
  <c r="H79" i="14" s="1"/>
  <c r="H68"/>
  <c r="F79" i="9"/>
  <c r="F79" i="14" s="1"/>
  <c r="F68"/>
  <c r="G79" i="9"/>
  <c r="G79" i="14" s="1"/>
  <c r="G68"/>
  <c r="B49" i="7"/>
  <c r="B48"/>
  <c r="B42"/>
  <c r="B63"/>
  <c r="B62"/>
  <c r="B61"/>
  <c r="B60"/>
  <c r="B59"/>
  <c r="B58"/>
  <c r="B57"/>
  <c r="B56"/>
  <c r="B54"/>
  <c r="B53"/>
  <c r="B47"/>
  <c r="B46"/>
  <c r="B45"/>
  <c r="B44"/>
  <c r="B52"/>
  <c r="B51"/>
  <c r="B43"/>
  <c r="G36"/>
  <c r="E36"/>
  <c r="D36"/>
  <c r="F36"/>
  <c r="C36"/>
  <c r="K34"/>
  <c r="J34"/>
  <c r="I34"/>
  <c r="C122" l="1"/>
  <c r="H57" s="1"/>
  <c r="E33" i="9" s="1"/>
  <c r="E33" i="14" s="1"/>
  <c r="E100" i="7" l="1"/>
  <c r="C82"/>
  <c r="C81"/>
  <c r="C80"/>
  <c r="Y37" i="6"/>
  <c r="F115" i="7" s="1"/>
  <c r="F49" s="1"/>
  <c r="H25" i="9" s="1"/>
  <c r="H25" i="14" s="1"/>
  <c r="W37" i="6"/>
  <c r="D115" i="7" s="1"/>
  <c r="D49" s="1"/>
  <c r="F25" i="9" s="1"/>
  <c r="F25" i="14" s="1"/>
  <c r="V37" i="6"/>
  <c r="C115" i="7" s="1"/>
  <c r="C49" s="1"/>
  <c r="E25" i="9" s="1"/>
  <c r="E25" i="14" s="1"/>
  <c r="A1" i="6"/>
  <c r="N56"/>
  <c r="C128" i="7" s="1"/>
  <c r="H63" s="1"/>
  <c r="E39" i="9" s="1"/>
  <c r="E39" i="14" s="1"/>
  <c r="M56" i="6"/>
  <c r="C127" i="7" s="1"/>
  <c r="H62" s="1"/>
  <c r="E38" i="9" s="1"/>
  <c r="E38" i="14" s="1"/>
  <c r="L56" i="6"/>
  <c r="C126" i="7" s="1"/>
  <c r="H61" s="1"/>
  <c r="E37" i="9" s="1"/>
  <c r="E37" i="14" s="1"/>
  <c r="K56" i="6"/>
  <c r="H124" i="7" s="1"/>
  <c r="G59" s="1"/>
  <c r="I31" i="9" s="1"/>
  <c r="J56" i="6"/>
  <c r="G124" i="7" s="1"/>
  <c r="H56" i="6"/>
  <c r="G56"/>
  <c r="D124" i="7" s="1"/>
  <c r="F56" i="6"/>
  <c r="C123" i="7" s="1"/>
  <c r="H58" s="1"/>
  <c r="D56" i="6"/>
  <c r="C121" i="7" s="1"/>
  <c r="H56" s="1"/>
  <c r="C56" i="6"/>
  <c r="C120" i="7" s="1"/>
  <c r="C54" s="1"/>
  <c r="B56" i="6"/>
  <c r="C119" i="7" s="1"/>
  <c r="C53" s="1"/>
  <c r="I55" i="6"/>
  <c r="I54"/>
  <c r="I53"/>
  <c r="I52"/>
  <c r="I51"/>
  <c r="I50"/>
  <c r="I44"/>
  <c r="T37"/>
  <c r="F114" i="7" s="1"/>
  <c r="F48" s="1"/>
  <c r="H24" i="9" s="1"/>
  <c r="H24" i="14" s="1"/>
  <c r="R37" i="6"/>
  <c r="D114" i="7" s="1"/>
  <c r="D48" s="1"/>
  <c r="F24" i="9" s="1"/>
  <c r="F24" i="14" s="1"/>
  <c r="Q37" i="6"/>
  <c r="C114" i="7" s="1"/>
  <c r="C48" s="1"/>
  <c r="E24" i="9" s="1"/>
  <c r="E24" i="14" s="1"/>
  <c r="O37" i="6"/>
  <c r="F113" i="7" s="1"/>
  <c r="F47" s="1"/>
  <c r="H23" i="9" s="1"/>
  <c r="H23" i="14" s="1"/>
  <c r="M37" i="6"/>
  <c r="D113" i="7" s="1"/>
  <c r="D47" s="1"/>
  <c r="F23" i="9" s="1"/>
  <c r="F23" i="14" s="1"/>
  <c r="L37" i="6"/>
  <c r="C113" i="7" s="1"/>
  <c r="C47" s="1"/>
  <c r="E23" i="9" s="1"/>
  <c r="E23" i="14" s="1"/>
  <c r="J37" i="6"/>
  <c r="F112" i="7" s="1"/>
  <c r="F46" s="1"/>
  <c r="H22" i="9" s="1"/>
  <c r="H22" i="14" s="1"/>
  <c r="H37" i="6"/>
  <c r="D112" i="7" s="1"/>
  <c r="D46" s="1"/>
  <c r="F22" i="9" s="1"/>
  <c r="F22" i="14" s="1"/>
  <c r="G37" i="6"/>
  <c r="C112" i="7" s="1"/>
  <c r="C46" s="1"/>
  <c r="E22" i="9" s="1"/>
  <c r="E22" i="14" s="1"/>
  <c r="E37" i="6"/>
  <c r="F111" i="7" s="1"/>
  <c r="F45" s="1"/>
  <c r="H19" i="9" s="1"/>
  <c r="H19" i="14" s="1"/>
  <c r="C37" i="6"/>
  <c r="D111" i="7" s="1"/>
  <c r="D45" s="1"/>
  <c r="F19" i="9" s="1"/>
  <c r="F19" i="14" s="1"/>
  <c r="B37" i="6"/>
  <c r="C111" i="7" s="1"/>
  <c r="C45" s="1"/>
  <c r="E19" i="9" s="1"/>
  <c r="E19" i="14" s="1"/>
  <c r="X25" i="6"/>
  <c r="S25"/>
  <c r="N25"/>
  <c r="I25"/>
  <c r="D25"/>
  <c r="AC19"/>
  <c r="F110" i="7" s="1"/>
  <c r="F44" s="1"/>
  <c r="H18" i="9" s="1"/>
  <c r="H18" i="14" s="1"/>
  <c r="AA19" i="6"/>
  <c r="D110" i="7" s="1"/>
  <c r="D44" s="1"/>
  <c r="F18" i="9" s="1"/>
  <c r="F18" i="14" s="1"/>
  <c r="Z19" i="6"/>
  <c r="C110" i="7" s="1"/>
  <c r="C44" s="1"/>
  <c r="E18" i="9" s="1"/>
  <c r="E18" i="14" s="1"/>
  <c r="Y19" i="6"/>
  <c r="X19"/>
  <c r="W19"/>
  <c r="V19"/>
  <c r="C108" i="7" s="1"/>
  <c r="C51" s="1"/>
  <c r="E29" i="9" s="1"/>
  <c r="E29" i="14" s="1"/>
  <c r="E19" i="6"/>
  <c r="F107" i="7" s="1"/>
  <c r="F43" s="1"/>
  <c r="H15" i="9" s="1"/>
  <c r="H15" i="14" s="1"/>
  <c r="C19" i="6"/>
  <c r="D107" i="7" s="1"/>
  <c r="D43" s="1"/>
  <c r="F15" i="9" s="1"/>
  <c r="F15" i="14" s="1"/>
  <c r="B19" i="6"/>
  <c r="C107" i="7" s="1"/>
  <c r="C43" s="1"/>
  <c r="E15" i="9" s="1"/>
  <c r="E15" i="14" s="1"/>
  <c r="T19" i="6"/>
  <c r="F106" i="7" s="1"/>
  <c r="F42" s="1"/>
  <c r="H14" i="9" s="1"/>
  <c r="H14" i="14" s="1"/>
  <c r="R19" i="6"/>
  <c r="D106" i="7" s="1"/>
  <c r="D42" s="1"/>
  <c r="F14" i="9" s="1"/>
  <c r="F14" i="14" s="1"/>
  <c r="Q19" i="6"/>
  <c r="C106" i="7" s="1"/>
  <c r="C42" s="1"/>
  <c r="AB18" i="6"/>
  <c r="D18"/>
  <c r="AB17"/>
  <c r="D17"/>
  <c r="AB16"/>
  <c r="D16"/>
  <c r="AB15"/>
  <c r="D15"/>
  <c r="AB14"/>
  <c r="D14"/>
  <c r="AB13"/>
  <c r="D13"/>
  <c r="AB12"/>
  <c r="D12"/>
  <c r="AB11"/>
  <c r="D11"/>
  <c r="AB7"/>
  <c r="D7"/>
  <c r="S19"/>
  <c r="E106" i="7" s="1"/>
  <c r="E42" s="1"/>
  <c r="G14" i="9" s="1"/>
  <c r="G14" i="14" s="1"/>
  <c r="I35" i="9" l="1"/>
  <c r="I31" i="14"/>
  <c r="I56" i="6"/>
  <c r="F124" i="7" s="1"/>
  <c r="E59" s="1"/>
  <c r="G31" i="9" s="1"/>
  <c r="C109" i="7"/>
  <c r="C52" s="1"/>
  <c r="E17" i="9" s="1"/>
  <c r="E17" i="14" s="1"/>
  <c r="G108" i="7"/>
  <c r="G51" s="1"/>
  <c r="G109"/>
  <c r="G52" s="1"/>
  <c r="I17" i="9" s="1"/>
  <c r="I17" i="14" s="1"/>
  <c r="C59" i="7"/>
  <c r="E31" i="9" s="1"/>
  <c r="E31" i="14" s="1"/>
  <c r="E124" i="7"/>
  <c r="D59" s="1"/>
  <c r="F31" i="9" s="1"/>
  <c r="H26"/>
  <c r="H26" i="14" s="1"/>
  <c r="E26" i="9"/>
  <c r="E26" i="14" s="1"/>
  <c r="H31" i="7"/>
  <c r="E32" i="9"/>
  <c r="E32" i="14" s="1"/>
  <c r="F26" i="9"/>
  <c r="F26" i="14" s="1"/>
  <c r="H32" i="7"/>
  <c r="E34" i="9"/>
  <c r="E34" i="14" s="1"/>
  <c r="C40" i="7"/>
  <c r="C28" s="1"/>
  <c r="E14" i="9"/>
  <c r="E14" i="14" s="1"/>
  <c r="E16" i="9"/>
  <c r="E16" i="14" s="1"/>
  <c r="F40" i="7"/>
  <c r="F28" s="1"/>
  <c r="D40"/>
  <c r="D28" s="1"/>
  <c r="D34" s="1"/>
  <c r="D19" i="6"/>
  <c r="E107" i="7" s="1"/>
  <c r="E43" s="1"/>
  <c r="G15" i="9" s="1"/>
  <c r="G15" i="14" s="1"/>
  <c r="AB19" i="6"/>
  <c r="E110" i="7" s="1"/>
  <c r="E44" s="1"/>
  <c r="G18" i="9" s="1"/>
  <c r="G18" i="14" s="1"/>
  <c r="F108" i="7"/>
  <c r="F51" s="1"/>
  <c r="H16" i="9" s="1"/>
  <c r="H16" i="14" s="1"/>
  <c r="F109" i="7"/>
  <c r="F52" s="1"/>
  <c r="H17" i="9" s="1"/>
  <c r="H17" i="14" s="1"/>
  <c r="F59" i="7"/>
  <c r="H31" i="9" s="1"/>
  <c r="C125" i="7"/>
  <c r="H60" s="1"/>
  <c r="E36" i="9" s="1"/>
  <c r="X37" i="6"/>
  <c r="E115" i="7" s="1"/>
  <c r="E49" s="1"/>
  <c r="G25" i="9" s="1"/>
  <c r="G25" i="14" s="1"/>
  <c r="N37" i="6"/>
  <c r="E113" i="7" s="1"/>
  <c r="E47" s="1"/>
  <c r="G23" i="9" s="1"/>
  <c r="G23" i="14" s="1"/>
  <c r="D37" i="6"/>
  <c r="E111" i="7" s="1"/>
  <c r="E45" s="1"/>
  <c r="G19" i="9" s="1"/>
  <c r="G19" i="14" s="1"/>
  <c r="I37" i="6"/>
  <c r="E112" i="7" s="1"/>
  <c r="E46" s="1"/>
  <c r="G22" i="9" s="1"/>
  <c r="G22" i="14" s="1"/>
  <c r="S37" i="6"/>
  <c r="E114" i="7" s="1"/>
  <c r="E48" s="1"/>
  <c r="G24" i="9" s="1"/>
  <c r="G24" i="14" s="1"/>
  <c r="H35" i="9" l="1"/>
  <c r="H31" i="14"/>
  <c r="G35" i="9"/>
  <c r="G31" i="14"/>
  <c r="E40" i="9"/>
  <c r="E40" i="14" s="1"/>
  <c r="E36"/>
  <c r="F35" i="9"/>
  <c r="F31" i="14"/>
  <c r="I41" i="9"/>
  <c r="I41" i="14" s="1"/>
  <c r="I35"/>
  <c r="C50" i="7"/>
  <c r="C30" s="1"/>
  <c r="E30" i="9"/>
  <c r="I16"/>
  <c r="I16" i="14" s="1"/>
  <c r="G50" i="7"/>
  <c r="G30" s="1"/>
  <c r="G34" s="1"/>
  <c r="C34"/>
  <c r="E35" i="11" s="1"/>
  <c r="G26" i="9"/>
  <c r="G26" i="14" s="1"/>
  <c r="H34" i="7"/>
  <c r="F50"/>
  <c r="F30" s="1"/>
  <c r="F34" s="1"/>
  <c r="E40"/>
  <c r="E28" s="1"/>
  <c r="E34" s="1"/>
  <c r="I94" i="4"/>
  <c r="I94" i="5" s="1"/>
  <c r="F94" i="4"/>
  <c r="F94" i="5" s="1"/>
  <c r="K76" i="4"/>
  <c r="J76"/>
  <c r="D76"/>
  <c r="C76"/>
  <c r="G58"/>
  <c r="F58"/>
  <c r="E58"/>
  <c r="D58"/>
  <c r="C58"/>
  <c r="M16"/>
  <c r="M15"/>
  <c r="M14"/>
  <c r="M13"/>
  <c r="M12"/>
  <c r="M11"/>
  <c r="M5"/>
  <c r="M5" i="5" s="1"/>
  <c r="L16" i="4"/>
  <c r="L15"/>
  <c r="L14"/>
  <c r="L13"/>
  <c r="L12"/>
  <c r="L11"/>
  <c r="K16"/>
  <c r="K16" i="5" s="1"/>
  <c r="K15" i="4"/>
  <c r="K15" i="5" s="1"/>
  <c r="K14" i="4"/>
  <c r="K14" i="5" s="1"/>
  <c r="K13" i="4"/>
  <c r="K13" i="5" s="1"/>
  <c r="K12" i="4"/>
  <c r="K12" i="5" s="1"/>
  <c r="K11" i="4"/>
  <c r="K11" i="5" s="1"/>
  <c r="K5" i="4"/>
  <c r="L5"/>
  <c r="L5" i="5" s="1"/>
  <c r="F41" i="9" l="1"/>
  <c r="F41" i="14" s="1"/>
  <c r="F35"/>
  <c r="G41" i="9"/>
  <c r="G41" i="14" s="1"/>
  <c r="G35"/>
  <c r="E35" i="9"/>
  <c r="E30" i="14"/>
  <c r="H41" i="9"/>
  <c r="H41" i="14" s="1"/>
  <c r="H35"/>
  <c r="L16" i="5"/>
  <c r="B105" i="4"/>
  <c r="L31"/>
  <c r="M14" i="5"/>
  <c r="E103" i="4"/>
  <c r="B104"/>
  <c r="L15" i="5"/>
  <c r="M16"/>
  <c r="E105" i="4"/>
  <c r="L33"/>
  <c r="E102"/>
  <c r="M13" i="5"/>
  <c r="L30" i="4"/>
  <c r="L13" i="5"/>
  <c r="B102" i="4"/>
  <c r="B103"/>
  <c r="L14" i="5"/>
  <c r="L32" i="4"/>
  <c r="M15" i="5"/>
  <c r="E104" i="4"/>
  <c r="E101"/>
  <c r="L29"/>
  <c r="M12" i="5"/>
  <c r="B101" i="4"/>
  <c r="L12" i="5"/>
  <c r="E100" i="4"/>
  <c r="M11" i="5"/>
  <c r="L28" i="4"/>
  <c r="B100"/>
  <c r="L11" i="5"/>
  <c r="E94" i="4"/>
  <c r="H94" s="1"/>
  <c r="B94"/>
  <c r="L22"/>
  <c r="E94" i="1"/>
  <c r="B94"/>
  <c r="L33"/>
  <c r="L32"/>
  <c r="L31"/>
  <c r="L30"/>
  <c r="L29"/>
  <c r="L28"/>
  <c r="L27"/>
  <c r="L27" i="5" s="1"/>
  <c r="L26" i="1"/>
  <c r="L22"/>
  <c r="N22" i="4" l="1"/>
  <c r="L34"/>
  <c r="E41" i="9"/>
  <c r="E41" i="14" s="1"/>
  <c r="E35"/>
  <c r="T32" i="1"/>
  <c r="T32" i="5" s="1"/>
  <c r="L32"/>
  <c r="G105" i="4"/>
  <c r="G105" i="5" s="1"/>
  <c r="H105" i="4"/>
  <c r="E105" i="5"/>
  <c r="G103" i="4"/>
  <c r="G103" i="5" s="1"/>
  <c r="H103" i="4"/>
  <c r="E103" i="5"/>
  <c r="T33" i="1"/>
  <c r="T33" i="5" s="1"/>
  <c r="L33"/>
  <c r="G104" i="4"/>
  <c r="G104" i="5" s="1"/>
  <c r="H104" i="4"/>
  <c r="E104" i="5"/>
  <c r="D103" i="4"/>
  <c r="D103" i="5" s="1"/>
  <c r="B103"/>
  <c r="T30" i="1"/>
  <c r="T30" i="5" s="1"/>
  <c r="L30"/>
  <c r="B102"/>
  <c r="D102" i="4"/>
  <c r="D102" i="5" s="1"/>
  <c r="G102" i="4"/>
  <c r="G102" i="5" s="1"/>
  <c r="E102"/>
  <c r="H102" i="4"/>
  <c r="L31" i="5"/>
  <c r="D104" i="4"/>
  <c r="D104" i="5" s="1"/>
  <c r="B104"/>
  <c r="D105" i="4"/>
  <c r="D105" i="5" s="1"/>
  <c r="B105"/>
  <c r="G101" i="4"/>
  <c r="G101" i="5" s="1"/>
  <c r="H101" i="4"/>
  <c r="E101" i="5"/>
  <c r="T29" i="1"/>
  <c r="T29" i="5" s="1"/>
  <c r="L29"/>
  <c r="D101" i="4"/>
  <c r="D101" i="5" s="1"/>
  <c r="B101"/>
  <c r="G100" i="4"/>
  <c r="G100" i="5" s="1"/>
  <c r="H100" i="4"/>
  <c r="E100" i="5"/>
  <c r="T28" i="1"/>
  <c r="T28" i="5" s="1"/>
  <c r="L28"/>
  <c r="D100" i="4"/>
  <c r="D100" i="5" s="1"/>
  <c r="B100"/>
  <c r="L26"/>
  <c r="T26" i="1"/>
  <c r="T26" i="5" s="1"/>
  <c r="N22" i="1"/>
  <c r="N22" i="5" s="1"/>
  <c r="L22"/>
  <c r="L34" s="1"/>
  <c r="H94" i="1"/>
  <c r="H94" i="5" s="1"/>
  <c r="E94"/>
  <c r="B94"/>
  <c r="T31" i="1"/>
  <c r="T31" i="5" s="1"/>
  <c r="T27" i="1"/>
  <c r="T27" i="5" s="1"/>
  <c r="T22" i="1"/>
  <c r="T22" i="5" s="1"/>
  <c r="L34" i="1"/>
  <c r="E81" i="7" s="1"/>
  <c r="B17" i="1"/>
  <c r="C70" i="7" s="1"/>
  <c r="C4" s="1"/>
  <c r="C17" i="1"/>
  <c r="D70" i="7" s="1"/>
  <c r="F4" s="1"/>
  <c r="D17" i="1"/>
  <c r="E70" i="7" s="1"/>
  <c r="D4" s="1"/>
  <c r="D10" s="1"/>
  <c r="T34" i="5" l="1"/>
  <c r="J102" i="4"/>
  <c r="J102" i="5" s="1"/>
  <c r="H102"/>
  <c r="J104" i="4"/>
  <c r="J104" i="5" s="1"/>
  <c r="H104"/>
  <c r="J105" i="4"/>
  <c r="J105" i="5" s="1"/>
  <c r="H105"/>
  <c r="J103" i="4"/>
  <c r="J103" i="5" s="1"/>
  <c r="H103"/>
  <c r="J101" i="4"/>
  <c r="J101" i="5" s="1"/>
  <c r="H101"/>
  <c r="J100" i="4"/>
  <c r="J100" i="5" s="1"/>
  <c r="H100"/>
  <c r="T34" i="1"/>
  <c r="E82" i="7" s="1"/>
  <c r="N5" i="1"/>
  <c r="N9"/>
  <c r="N9" i="5" s="1"/>
  <c r="N10" i="1"/>
  <c r="N10" i="5" s="1"/>
  <c r="N11" i="1"/>
  <c r="N11" i="5" s="1"/>
  <c r="N12" i="1"/>
  <c r="N13"/>
  <c r="N13" i="5" s="1"/>
  <c r="N14" i="1"/>
  <c r="N15"/>
  <c r="N16"/>
  <c r="N5" i="4"/>
  <c r="U22" s="1"/>
  <c r="U22" i="5" s="1"/>
  <c r="N11" i="4"/>
  <c r="U28" s="1"/>
  <c r="U28" i="5" s="1"/>
  <c r="N12" i="4"/>
  <c r="U29" s="1"/>
  <c r="U29" i="5" s="1"/>
  <c r="N13" i="4"/>
  <c r="U30" s="1"/>
  <c r="U30" i="5" s="1"/>
  <c r="N14" i="4"/>
  <c r="U31" s="1"/>
  <c r="U31" i="5" s="1"/>
  <c r="N15" i="4"/>
  <c r="U32" s="1"/>
  <c r="U32" i="5" s="1"/>
  <c r="N16" i="4"/>
  <c r="U33" s="1"/>
  <c r="U33" i="5" s="1"/>
  <c r="X45" i="4"/>
  <c r="E52" i="1"/>
  <c r="D87" i="7" s="1"/>
  <c r="D52" i="1"/>
  <c r="C87" i="7" s="1"/>
  <c r="C52" i="1"/>
  <c r="D86" i="7" s="1"/>
  <c r="B52" i="1"/>
  <c r="C86" i="7" s="1"/>
  <c r="E52" i="4"/>
  <c r="D52"/>
  <c r="C52"/>
  <c r="B52"/>
  <c r="E48" i="5"/>
  <c r="E46"/>
  <c r="E44"/>
  <c r="N76"/>
  <c r="M76"/>
  <c r="L76"/>
  <c r="K76"/>
  <c r="J76"/>
  <c r="G76"/>
  <c r="F76"/>
  <c r="E76"/>
  <c r="D76"/>
  <c r="C76"/>
  <c r="L58"/>
  <c r="L70" s="1"/>
  <c r="K58"/>
  <c r="K70" s="1"/>
  <c r="J58"/>
  <c r="J70" s="1"/>
  <c r="G58"/>
  <c r="F58"/>
  <c r="F70" s="1"/>
  <c r="E58"/>
  <c r="E70" s="1"/>
  <c r="D58"/>
  <c r="D70" s="1"/>
  <c r="C58"/>
  <c r="C70" s="1"/>
  <c r="M51"/>
  <c r="L51"/>
  <c r="K51"/>
  <c r="J51"/>
  <c r="I51"/>
  <c r="H51"/>
  <c r="G51"/>
  <c r="F51"/>
  <c r="E51"/>
  <c r="D51"/>
  <c r="M50"/>
  <c r="L50"/>
  <c r="K50"/>
  <c r="J50"/>
  <c r="I50"/>
  <c r="H50"/>
  <c r="G50"/>
  <c r="F50"/>
  <c r="E50"/>
  <c r="D50"/>
  <c r="M49"/>
  <c r="L49"/>
  <c r="K49"/>
  <c r="J49"/>
  <c r="I49"/>
  <c r="H49"/>
  <c r="G49"/>
  <c r="F49"/>
  <c r="E49"/>
  <c r="D49"/>
  <c r="M48"/>
  <c r="L48"/>
  <c r="K48"/>
  <c r="J48"/>
  <c r="I48"/>
  <c r="H48"/>
  <c r="G48"/>
  <c r="F48"/>
  <c r="D48"/>
  <c r="M47"/>
  <c r="L47"/>
  <c r="K47"/>
  <c r="J47"/>
  <c r="I47"/>
  <c r="H47"/>
  <c r="G47"/>
  <c r="F47"/>
  <c r="E47"/>
  <c r="D47"/>
  <c r="M46"/>
  <c r="L46"/>
  <c r="K46"/>
  <c r="J46"/>
  <c r="I46"/>
  <c r="H46"/>
  <c r="G46"/>
  <c r="F46"/>
  <c r="D46"/>
  <c r="M45"/>
  <c r="L45"/>
  <c r="K45"/>
  <c r="J45"/>
  <c r="I45"/>
  <c r="H45"/>
  <c r="G45"/>
  <c r="F45"/>
  <c r="E45"/>
  <c r="D45"/>
  <c r="M44"/>
  <c r="L44"/>
  <c r="K44"/>
  <c r="J44"/>
  <c r="I44"/>
  <c r="H44"/>
  <c r="G44"/>
  <c r="F44"/>
  <c r="D44"/>
  <c r="M40"/>
  <c r="L40"/>
  <c r="K40"/>
  <c r="J40"/>
  <c r="I40"/>
  <c r="H40"/>
  <c r="G40"/>
  <c r="F40"/>
  <c r="E40"/>
  <c r="D40"/>
  <c r="B40"/>
  <c r="R22"/>
  <c r="J22"/>
  <c r="B22"/>
  <c r="S5"/>
  <c r="R5"/>
  <c r="Q5"/>
  <c r="P5"/>
  <c r="K5"/>
  <c r="J5"/>
  <c r="G5"/>
  <c r="S16"/>
  <c r="R16"/>
  <c r="Q16"/>
  <c r="P16"/>
  <c r="S15"/>
  <c r="R15"/>
  <c r="Q15"/>
  <c r="P15"/>
  <c r="S14"/>
  <c r="R14"/>
  <c r="Q14"/>
  <c r="P14"/>
  <c r="S13"/>
  <c r="R13"/>
  <c r="Q13"/>
  <c r="P13"/>
  <c r="S12"/>
  <c r="R12"/>
  <c r="Q12"/>
  <c r="P12"/>
  <c r="S11"/>
  <c r="R11"/>
  <c r="Q11"/>
  <c r="P11"/>
  <c r="B5"/>
  <c r="A1"/>
  <c r="I106" i="4"/>
  <c r="H106"/>
  <c r="F106"/>
  <c r="E106"/>
  <c r="C106"/>
  <c r="B106"/>
  <c r="J94"/>
  <c r="G94"/>
  <c r="D94"/>
  <c r="N88"/>
  <c r="M88"/>
  <c r="L88"/>
  <c r="K88"/>
  <c r="J88"/>
  <c r="G88"/>
  <c r="F88"/>
  <c r="E88"/>
  <c r="D88"/>
  <c r="C88"/>
  <c r="B76"/>
  <c r="H76" s="1"/>
  <c r="L70"/>
  <c r="K70"/>
  <c r="J70"/>
  <c r="G70"/>
  <c r="F70"/>
  <c r="E70"/>
  <c r="D70"/>
  <c r="C70"/>
  <c r="I58"/>
  <c r="B58"/>
  <c r="H58" s="1"/>
  <c r="M52"/>
  <c r="L52"/>
  <c r="K52"/>
  <c r="J52"/>
  <c r="I52"/>
  <c r="H52"/>
  <c r="G52"/>
  <c r="F52"/>
  <c r="W34"/>
  <c r="O34"/>
  <c r="M34"/>
  <c r="K34"/>
  <c r="G34"/>
  <c r="E34"/>
  <c r="C34"/>
  <c r="X22"/>
  <c r="S22"/>
  <c r="P22"/>
  <c r="H22"/>
  <c r="S17"/>
  <c r="K21" i="7" s="1"/>
  <c r="K22" s="1"/>
  <c r="R17" i="4"/>
  <c r="J21" i="7" s="1"/>
  <c r="J22" s="1"/>
  <c r="Q17" i="4"/>
  <c r="I21" i="7" s="1"/>
  <c r="I22" s="1"/>
  <c r="P17" i="4"/>
  <c r="H20" i="7" s="1"/>
  <c r="O17" i="4"/>
  <c r="G24" i="7" s="1"/>
  <c r="M17" i="4"/>
  <c r="D24" i="7" s="1"/>
  <c r="L17" i="4"/>
  <c r="F24" i="7" s="1"/>
  <c r="K17" i="4"/>
  <c r="C24" i="7" s="1"/>
  <c r="J17" i="4"/>
  <c r="H19" i="7" s="1"/>
  <c r="H22" s="1"/>
  <c r="I17" i="4"/>
  <c r="G18" i="7" s="1"/>
  <c r="H17" i="4"/>
  <c r="F18" i="7" s="1"/>
  <c r="G17" i="4"/>
  <c r="C18" i="7" s="1"/>
  <c r="F17" i="4"/>
  <c r="G16" i="7" s="1"/>
  <c r="D17" i="4"/>
  <c r="D16" i="7" s="1"/>
  <c r="D22" s="1"/>
  <c r="C17" i="4"/>
  <c r="F16" i="7" s="1"/>
  <c r="F22" s="1"/>
  <c r="B17" i="4"/>
  <c r="C16" i="7" s="1"/>
  <c r="C22" s="1"/>
  <c r="E16" i="4"/>
  <c r="I87" s="1"/>
  <c r="O87" s="1"/>
  <c r="E15"/>
  <c r="I86" s="1"/>
  <c r="O86" s="1"/>
  <c r="E14"/>
  <c r="I85" s="1"/>
  <c r="O85" s="1"/>
  <c r="E13"/>
  <c r="I84" s="1"/>
  <c r="O84" s="1"/>
  <c r="E12"/>
  <c r="I83" s="1"/>
  <c r="O83" s="1"/>
  <c r="E11"/>
  <c r="I82" s="1"/>
  <c r="O82" s="1"/>
  <c r="E5"/>
  <c r="I76" s="1"/>
  <c r="A1"/>
  <c r="S17" i="1"/>
  <c r="K75" i="7" s="1"/>
  <c r="K9" s="1"/>
  <c r="K10" s="1"/>
  <c r="R17" i="1"/>
  <c r="J75" i="7" s="1"/>
  <c r="J9" s="1"/>
  <c r="J10" s="1"/>
  <c r="Q17" i="1"/>
  <c r="I75" i="7" s="1"/>
  <c r="I9" s="1"/>
  <c r="I10" s="1"/>
  <c r="P17" i="1"/>
  <c r="H74" i="7" s="1"/>
  <c r="H8" s="1"/>
  <c r="O17" i="1"/>
  <c r="G77" i="7" s="1"/>
  <c r="G12" s="1"/>
  <c r="I20" i="9" s="1"/>
  <c r="M17" i="1"/>
  <c r="E77" i="7" s="1"/>
  <c r="D12" s="1"/>
  <c r="F20" i="9" s="1"/>
  <c r="L17" i="1"/>
  <c r="D77" i="7" s="1"/>
  <c r="F12" s="1"/>
  <c r="H20" i="9" s="1"/>
  <c r="K17" i="1"/>
  <c r="C77" i="7" s="1"/>
  <c r="C12" s="1"/>
  <c r="E20" i="9" s="1"/>
  <c r="J17" i="1"/>
  <c r="H73" i="7" s="1"/>
  <c r="H7" s="1"/>
  <c r="I17" i="1"/>
  <c r="G72" i="7" s="1"/>
  <c r="G6" s="1"/>
  <c r="H17" i="1"/>
  <c r="D72" i="7" s="1"/>
  <c r="F6" s="1"/>
  <c r="F10" s="1"/>
  <c r="G17" i="1"/>
  <c r="C72" i="7" s="1"/>
  <c r="C6" s="1"/>
  <c r="C10" s="1"/>
  <c r="F17" i="1"/>
  <c r="G70" i="7" s="1"/>
  <c r="G4" s="1"/>
  <c r="S33" i="1"/>
  <c r="S33" i="5" s="1"/>
  <c r="S32" i="1"/>
  <c r="S32" i="5" s="1"/>
  <c r="S31" i="1"/>
  <c r="S31" i="5" s="1"/>
  <c r="S30" i="1"/>
  <c r="S30" i="5" s="1"/>
  <c r="S29" i="1"/>
  <c r="S29" i="5" s="1"/>
  <c r="S28" i="1"/>
  <c r="S28" i="5" s="1"/>
  <c r="S27" i="1"/>
  <c r="S27" i="5" s="1"/>
  <c r="S22" i="1"/>
  <c r="X22"/>
  <c r="X27"/>
  <c r="X27" i="5" s="1"/>
  <c r="X28" i="1"/>
  <c r="X28" i="5" s="1"/>
  <c r="X29" i="1"/>
  <c r="X29" i="5" s="1"/>
  <c r="X30" i="1"/>
  <c r="X30" i="5" s="1"/>
  <c r="X31" i="1"/>
  <c r="X31" i="5" s="1"/>
  <c r="X32" i="1"/>
  <c r="X32" i="5" s="1"/>
  <c r="X33" i="1"/>
  <c r="X33" i="5" s="1"/>
  <c r="P26" i="1"/>
  <c r="P26" i="5" s="1"/>
  <c r="P27" i="1"/>
  <c r="P27" i="5" s="1"/>
  <c r="P28" i="1"/>
  <c r="P28" i="5" s="1"/>
  <c r="P29" i="1"/>
  <c r="P29" i="5" s="1"/>
  <c r="P30" i="1"/>
  <c r="P30" i="5" s="1"/>
  <c r="P31" i="1"/>
  <c r="P31" i="5" s="1"/>
  <c r="P32" i="1"/>
  <c r="P32" i="5" s="1"/>
  <c r="P33" i="1"/>
  <c r="P33" i="5" s="1"/>
  <c r="P22" i="1"/>
  <c r="W34"/>
  <c r="H82" i="7" s="1"/>
  <c r="U34" i="1"/>
  <c r="F82" i="7" s="1"/>
  <c r="O34" i="1"/>
  <c r="H81" i="7" s="1"/>
  <c r="M34" i="1"/>
  <c r="F81" i="7" s="1"/>
  <c r="K34" i="1"/>
  <c r="C34"/>
  <c r="H33"/>
  <c r="H33" i="5" s="1"/>
  <c r="H32" i="1"/>
  <c r="H32" i="5" s="1"/>
  <c r="H31" i="1"/>
  <c r="H31" i="5" s="1"/>
  <c r="H30" i="1"/>
  <c r="H30" i="5" s="1"/>
  <c r="H29" i="1"/>
  <c r="H29" i="5" s="1"/>
  <c r="H28" i="1"/>
  <c r="H28" i="5" s="1"/>
  <c r="H27" i="1"/>
  <c r="H27" i="5" s="1"/>
  <c r="H22" i="1"/>
  <c r="H22" i="5" s="1"/>
  <c r="H26" i="1"/>
  <c r="H26" i="5" s="1"/>
  <c r="B76" i="1"/>
  <c r="N15" i="5" l="1"/>
  <c r="D81" i="7"/>
  <c r="F47" i="9"/>
  <c r="D80" i="7"/>
  <c r="H47" i="9"/>
  <c r="E36" i="11"/>
  <c r="F26"/>
  <c r="E21" i="9"/>
  <c r="E20" i="14"/>
  <c r="F21" i="9"/>
  <c r="F20" i="14"/>
  <c r="E34" i="11"/>
  <c r="F5"/>
  <c r="F25" s="1"/>
  <c r="F27" s="1"/>
  <c r="N16" i="5"/>
  <c r="H21" i="9"/>
  <c r="H20" i="14"/>
  <c r="I21" i="9"/>
  <c r="I20" i="14"/>
  <c r="N14" i="5"/>
  <c r="S22"/>
  <c r="N12"/>
  <c r="P22"/>
  <c r="X22"/>
  <c r="N5"/>
  <c r="G88"/>
  <c r="M88"/>
  <c r="G22" i="7"/>
  <c r="G10"/>
  <c r="H10"/>
  <c r="F88" i="5"/>
  <c r="E88"/>
  <c r="D88"/>
  <c r="J88"/>
  <c r="N88"/>
  <c r="L88"/>
  <c r="V22" i="1"/>
  <c r="F106" i="5"/>
  <c r="C88"/>
  <c r="P34" i="4"/>
  <c r="X34"/>
  <c r="G34" i="5"/>
  <c r="W34"/>
  <c r="S34" i="4"/>
  <c r="V22"/>
  <c r="E34" i="5"/>
  <c r="C17"/>
  <c r="O34"/>
  <c r="M17"/>
  <c r="F52"/>
  <c r="H52"/>
  <c r="J52"/>
  <c r="G106" i="4"/>
  <c r="L52" i="5"/>
  <c r="B106"/>
  <c r="K17"/>
  <c r="D106" i="4"/>
  <c r="J106"/>
  <c r="G52" i="5"/>
  <c r="I52"/>
  <c r="K52"/>
  <c r="M52"/>
  <c r="I106"/>
  <c r="C106"/>
  <c r="Q17"/>
  <c r="G17"/>
  <c r="O17"/>
  <c r="S17"/>
  <c r="B52"/>
  <c r="D52"/>
  <c r="E106"/>
  <c r="I17"/>
  <c r="H106"/>
  <c r="G70"/>
  <c r="K88"/>
  <c r="Q22" i="4"/>
  <c r="J23" s="1"/>
  <c r="N23" s="1"/>
  <c r="Q23" s="1"/>
  <c r="J24" s="1"/>
  <c r="N24" s="1"/>
  <c r="Q24" s="1"/>
  <c r="J25" s="1"/>
  <c r="N25" s="1"/>
  <c r="Q25" s="1"/>
  <c r="J26" s="1"/>
  <c r="N26" s="1"/>
  <c r="Q26" s="1"/>
  <c r="J27" s="1"/>
  <c r="C52" i="5"/>
  <c r="M34"/>
  <c r="H88" i="4"/>
  <c r="I88"/>
  <c r="C34" i="5"/>
  <c r="B17"/>
  <c r="D17"/>
  <c r="N17" i="1"/>
  <c r="F77" i="7" s="1"/>
  <c r="E12" s="1"/>
  <c r="G20" i="9" s="1"/>
  <c r="N17" i="4"/>
  <c r="E24" i="7" s="1"/>
  <c r="H70" i="4"/>
  <c r="E52" i="5"/>
  <c r="K34"/>
  <c r="J17"/>
  <c r="L17"/>
  <c r="P17"/>
  <c r="R17"/>
  <c r="F17"/>
  <c r="H17"/>
  <c r="E17" i="4"/>
  <c r="E16" i="7" s="1"/>
  <c r="E22" s="1"/>
  <c r="B70" i="4"/>
  <c r="H34"/>
  <c r="I70"/>
  <c r="M58"/>
  <c r="M70" s="1"/>
  <c r="B88"/>
  <c r="O76"/>
  <c r="O88" s="1"/>
  <c r="Q22" i="1"/>
  <c r="S34"/>
  <c r="X34"/>
  <c r="I82" i="7" s="1"/>
  <c r="P34" i="1"/>
  <c r="I81" i="7" s="1"/>
  <c r="H34" i="1"/>
  <c r="I80" i="7" s="1"/>
  <c r="D82" l="1"/>
  <c r="G47" i="9"/>
  <c r="G21"/>
  <c r="G20" i="14"/>
  <c r="I27" i="9"/>
  <c r="I21" i="14"/>
  <c r="H27" i="9"/>
  <c r="H21" i="14"/>
  <c r="E29" i="11"/>
  <c r="F29" s="1"/>
  <c r="F30" s="1"/>
  <c r="H47" i="14"/>
  <c r="H63" i="9"/>
  <c r="H63" i="14" s="1"/>
  <c r="F47"/>
  <c r="F63" i="9"/>
  <c r="F63" i="14" s="1"/>
  <c r="H34" i="11"/>
  <c r="G34"/>
  <c r="F35"/>
  <c r="F27" i="9"/>
  <c r="F21" i="14"/>
  <c r="E27" i="9"/>
  <c r="E42" s="1"/>
  <c r="E21" i="14"/>
  <c r="G36" i="11"/>
  <c r="F36"/>
  <c r="H35"/>
  <c r="Y22" i="1"/>
  <c r="V22" i="5"/>
  <c r="J23" i="1"/>
  <c r="Q22" i="5"/>
  <c r="U34" i="4"/>
  <c r="U34" i="5"/>
  <c r="S34"/>
  <c r="N17"/>
  <c r="H34"/>
  <c r="X34"/>
  <c r="P34"/>
  <c r="B88"/>
  <c r="Y22" i="4"/>
  <c r="R23" s="1"/>
  <c r="V23" s="1"/>
  <c r="Y23" s="1"/>
  <c r="R24" s="1"/>
  <c r="V24" s="1"/>
  <c r="Y24" s="1"/>
  <c r="R25" s="1"/>
  <c r="V25" s="1"/>
  <c r="Y25" s="1"/>
  <c r="R26" s="1"/>
  <c r="V26" s="1"/>
  <c r="Y26" s="1"/>
  <c r="R27" s="1"/>
  <c r="E42" i="14" l="1"/>
  <c r="E27"/>
  <c r="F42" i="9"/>
  <c r="F42" i="14" s="1"/>
  <c r="F27"/>
  <c r="G47"/>
  <c r="G63" i="9"/>
  <c r="G63" i="14" s="1"/>
  <c r="H42" i="9"/>
  <c r="H42" i="14" s="1"/>
  <c r="H27"/>
  <c r="I42" i="9"/>
  <c r="I42" i="14" s="1"/>
  <c r="I27"/>
  <c r="G27" i="9"/>
  <c r="G21" i="14"/>
  <c r="N23" i="1"/>
  <c r="J23" i="5"/>
  <c r="R23" i="1"/>
  <c r="Y22" i="5"/>
  <c r="I58" i="1"/>
  <c r="I58" i="5" s="1"/>
  <c r="B58" i="1"/>
  <c r="A1"/>
  <c r="C106"/>
  <c r="D98" i="7" s="1"/>
  <c r="B106" i="1"/>
  <c r="C98" i="7" s="1"/>
  <c r="D94" i="1"/>
  <c r="D94" i="5" s="1"/>
  <c r="I106" i="1"/>
  <c r="D100" i="7" s="1"/>
  <c r="H106" i="1"/>
  <c r="C100" i="7" s="1"/>
  <c r="F106" i="1"/>
  <c r="D99" i="7" s="1"/>
  <c r="E106" i="1"/>
  <c r="C99" i="7" s="1"/>
  <c r="J94" i="1"/>
  <c r="J94" i="5" s="1"/>
  <c r="G94" i="1"/>
  <c r="G94" i="5" s="1"/>
  <c r="N88" i="1"/>
  <c r="J94" i="7" s="1"/>
  <c r="M88" i="1"/>
  <c r="I94" i="7" s="1"/>
  <c r="L88" i="1"/>
  <c r="H94" i="7" s="1"/>
  <c r="K88" i="1"/>
  <c r="F94" i="7" s="1"/>
  <c r="G98" i="9" s="1"/>
  <c r="G98" i="14" s="1"/>
  <c r="J88" i="1"/>
  <c r="D94" i="7" s="1"/>
  <c r="H98" i="9" s="1"/>
  <c r="H98" i="14" s="1"/>
  <c r="G88" i="1"/>
  <c r="J93" i="7" s="1"/>
  <c r="F88" i="1"/>
  <c r="I93" i="7" s="1"/>
  <c r="E88" i="1"/>
  <c r="H93" i="7" s="1"/>
  <c r="E97" i="9" s="1"/>
  <c r="E97" i="14" s="1"/>
  <c r="D88" i="1"/>
  <c r="E93" i="7" s="1"/>
  <c r="F97" i="9" s="1"/>
  <c r="F97" i="14" s="1"/>
  <c r="C88" i="1"/>
  <c r="D93" i="7" s="1"/>
  <c r="H97" i="9" s="1"/>
  <c r="H97" i="14" s="1"/>
  <c r="B88" i="1"/>
  <c r="C93" i="7" s="1"/>
  <c r="D97" i="9" s="1"/>
  <c r="D97" i="14" s="1"/>
  <c r="H76" i="1"/>
  <c r="H76" i="5" s="1"/>
  <c r="M58" i="1"/>
  <c r="M58" i="5" s="1"/>
  <c r="L70" i="1"/>
  <c r="I92" i="7" s="1"/>
  <c r="K70" i="1"/>
  <c r="H92" i="7" s="1"/>
  <c r="E99" i="9" s="1"/>
  <c r="J70" i="1"/>
  <c r="G92" i="7" s="1"/>
  <c r="I99" i="9" s="1"/>
  <c r="I99" i="14" s="1"/>
  <c r="G70" i="1"/>
  <c r="I91" i="7" s="1"/>
  <c r="F70" i="1"/>
  <c r="E70"/>
  <c r="D70"/>
  <c r="C70"/>
  <c r="F96" i="9" l="1"/>
  <c r="F96" i="14" s="1"/>
  <c r="F91" i="7"/>
  <c r="E91"/>
  <c r="D91"/>
  <c r="H96" i="9" s="1"/>
  <c r="H96" i="14" s="1"/>
  <c r="G42" i="9"/>
  <c r="G42" i="14" s="1"/>
  <c r="G27"/>
  <c r="V23" i="1"/>
  <c r="R23" i="5"/>
  <c r="Q23" i="1"/>
  <c r="N23" i="5"/>
  <c r="E99" i="14"/>
  <c r="E98" i="9"/>
  <c r="E98" i="14" s="1"/>
  <c r="H91" i="7"/>
  <c r="E96" i="9" s="1"/>
  <c r="E96" i="14" s="1"/>
  <c r="G96" i="9"/>
  <c r="G96" i="14" s="1"/>
  <c r="E101" i="9"/>
  <c r="E101" i="14" s="1"/>
  <c r="D101" i="9"/>
  <c r="D101" i="14" s="1"/>
  <c r="D106" i="5"/>
  <c r="E98" i="7"/>
  <c r="E100" i="9"/>
  <c r="E100" i="14" s="1"/>
  <c r="D100" i="9"/>
  <c r="D100" i="14" s="1"/>
  <c r="H88" i="5"/>
  <c r="K93" i="7"/>
  <c r="G106" i="5"/>
  <c r="E99" i="7"/>
  <c r="N27" i="4"/>
  <c r="J106" i="5"/>
  <c r="H65" i="1"/>
  <c r="H65" i="5" s="1"/>
  <c r="H67" i="1"/>
  <c r="H67" i="5" s="1"/>
  <c r="H69" i="1"/>
  <c r="H69" i="5" s="1"/>
  <c r="H64" i="1"/>
  <c r="H64" i="5" s="1"/>
  <c r="H66" i="1"/>
  <c r="H66" i="5" s="1"/>
  <c r="H68" i="1"/>
  <c r="H68" i="5" s="1"/>
  <c r="H58" i="1"/>
  <c r="H58" i="5" s="1"/>
  <c r="B58"/>
  <c r="I70" i="1"/>
  <c r="C92" i="7" s="1"/>
  <c r="D99" i="9" s="1"/>
  <c r="D99" i="14" s="1"/>
  <c r="B70" i="1"/>
  <c r="C91" i="7" s="1"/>
  <c r="D96" i="9" s="1"/>
  <c r="D96" i="14" s="1"/>
  <c r="J24" i="1" l="1"/>
  <c r="Q23" i="5"/>
  <c r="Y23" i="1"/>
  <c r="V23" i="5"/>
  <c r="Q27" i="4"/>
  <c r="H70" i="5"/>
  <c r="K91" i="7"/>
  <c r="M70" i="5"/>
  <c r="K92" i="7"/>
  <c r="I70" i="5"/>
  <c r="B70"/>
  <c r="M52" i="1"/>
  <c r="K87" i="7" s="1"/>
  <c r="L52" i="1"/>
  <c r="J87" i="7" s="1"/>
  <c r="K52" i="1"/>
  <c r="I87" i="7" s="1"/>
  <c r="J52" i="1"/>
  <c r="H87" i="7" s="1"/>
  <c r="H52" i="1"/>
  <c r="J86" i="7" s="1"/>
  <c r="G52" i="1"/>
  <c r="I86" i="7" s="1"/>
  <c r="F52" i="1"/>
  <c r="H86" i="7" s="1"/>
  <c r="I52" i="1"/>
  <c r="K86" i="7" s="1"/>
  <c r="G34" i="1"/>
  <c r="H80" i="7" s="1"/>
  <c r="E34" i="1"/>
  <c r="F80" i="7" s="1"/>
  <c r="R24" i="1" l="1"/>
  <c r="Y23" i="5"/>
  <c r="N24" i="1"/>
  <c r="J24" i="5"/>
  <c r="J28" i="4"/>
  <c r="V27"/>
  <c r="E16" i="1"/>
  <c r="E15"/>
  <c r="E14"/>
  <c r="E13"/>
  <c r="E12"/>
  <c r="E11"/>
  <c r="E10"/>
  <c r="E9"/>
  <c r="E5"/>
  <c r="E5" i="5" s="1"/>
  <c r="A44" i="6" l="1"/>
  <c r="A45" s="1"/>
  <c r="A46" s="1"/>
  <c r="A47" s="1"/>
  <c r="A48" s="1"/>
  <c r="A49" s="1"/>
  <c r="A50" s="1"/>
  <c r="A51" s="1"/>
  <c r="A52" s="1"/>
  <c r="A5" i="5"/>
  <c r="A6" s="1"/>
  <c r="A7" s="1"/>
  <c r="A8" s="1"/>
  <c r="A9" s="1"/>
  <c r="A10" s="1"/>
  <c r="A11" s="1"/>
  <c r="A12" s="1"/>
  <c r="A13" s="1"/>
  <c r="A22" i="1"/>
  <c r="A23" s="1"/>
  <c r="A24" s="1"/>
  <c r="A25" s="1"/>
  <c r="A26" s="1"/>
  <c r="A27" s="1"/>
  <c r="A28" s="1"/>
  <c r="A29" s="1"/>
  <c r="A30" s="1"/>
  <c r="A25" i="6"/>
  <c r="A26" s="1"/>
  <c r="A27" s="1"/>
  <c r="A28" s="1"/>
  <c r="A29" s="1"/>
  <c r="A30" s="1"/>
  <c r="A31" s="1"/>
  <c r="A32" s="1"/>
  <c r="A33" s="1"/>
  <c r="A7"/>
  <c r="A8" s="1"/>
  <c r="A9" s="1"/>
  <c r="A10" s="1"/>
  <c r="A11" s="1"/>
  <c r="A12" s="1"/>
  <c r="A13" s="1"/>
  <c r="A14" s="1"/>
  <c r="A15" s="1"/>
  <c r="A40" i="1"/>
  <c r="A41" s="1"/>
  <c r="A42" s="1"/>
  <c r="A43" s="1"/>
  <c r="A44" s="1"/>
  <c r="A45" s="1"/>
  <c r="A46" s="1"/>
  <c r="A47" s="1"/>
  <c r="A48" s="1"/>
  <c r="I86"/>
  <c r="E15" i="5"/>
  <c r="E13"/>
  <c r="I84" i="1"/>
  <c r="I85"/>
  <c r="E14" i="5"/>
  <c r="I87" i="1"/>
  <c r="E16" i="5"/>
  <c r="I83" i="1"/>
  <c r="E12" i="5"/>
  <c r="E11"/>
  <c r="I82" i="1"/>
  <c r="E10" i="5"/>
  <c r="I81" i="1"/>
  <c r="I80"/>
  <c r="E9" i="5"/>
  <c r="Q24" i="1"/>
  <c r="N24" i="5"/>
  <c r="V24" i="1"/>
  <c r="R24" i="5"/>
  <c r="Y27" i="4"/>
  <c r="A94" i="1"/>
  <c r="A22" i="4"/>
  <c r="A58"/>
  <c r="A94"/>
  <c r="A5"/>
  <c r="A6" s="1"/>
  <c r="A7" s="1"/>
  <c r="A8" s="1"/>
  <c r="A9" s="1"/>
  <c r="A10" s="1"/>
  <c r="A11" s="1"/>
  <c r="A12" s="1"/>
  <c r="A13" s="1"/>
  <c r="A40"/>
  <c r="A76"/>
  <c r="N28"/>
  <c r="I76" i="1"/>
  <c r="I76" i="5" s="1"/>
  <c r="A5" i="1"/>
  <c r="A6" s="1"/>
  <c r="A7" s="1"/>
  <c r="A8" s="1"/>
  <c r="A9" s="1"/>
  <c r="A10" s="1"/>
  <c r="A11" s="1"/>
  <c r="A12" s="1"/>
  <c r="A13" s="1"/>
  <c r="A94" i="5"/>
  <c r="A58"/>
  <c r="A40"/>
  <c r="A22"/>
  <c r="A76"/>
  <c r="A58" i="1"/>
  <c r="A76"/>
  <c r="E17"/>
  <c r="F70" i="7" s="1"/>
  <c r="E4" s="1"/>
  <c r="E10" s="1"/>
  <c r="H22" i="10" l="1"/>
  <c r="H23" s="1"/>
  <c r="H24" s="1"/>
  <c r="H25" s="1"/>
  <c r="H26" s="1"/>
  <c r="H27" s="1"/>
  <c r="H28" s="1"/>
  <c r="H29" s="1"/>
  <c r="H30" s="1"/>
  <c r="H31" s="1"/>
  <c r="H32" s="1"/>
  <c r="H33" s="1"/>
  <c r="A5"/>
  <c r="A6" s="1"/>
  <c r="A7" s="1"/>
  <c r="A8" s="1"/>
  <c r="A9" s="1"/>
  <c r="A10" s="1"/>
  <c r="A11" s="1"/>
  <c r="A12" s="1"/>
  <c r="A13" s="1"/>
  <c r="A14" s="1"/>
  <c r="A15" s="1"/>
  <c r="A16" s="1"/>
  <c r="H5"/>
  <c r="H6" s="1"/>
  <c r="H7" s="1"/>
  <c r="H8" s="1"/>
  <c r="H9" s="1"/>
  <c r="H10" s="1"/>
  <c r="H11" s="1"/>
  <c r="H12" s="1"/>
  <c r="H13" s="1"/>
  <c r="H14" s="1"/>
  <c r="H15" s="1"/>
  <c r="H16" s="1"/>
  <c r="A22"/>
  <c r="A23" s="1"/>
  <c r="A24" s="1"/>
  <c r="A25" s="1"/>
  <c r="A26" s="1"/>
  <c r="A27" s="1"/>
  <c r="A28" s="1"/>
  <c r="A29" s="1"/>
  <c r="A30" s="1"/>
  <c r="A31" s="1"/>
  <c r="A32" s="1"/>
  <c r="A33" s="1"/>
  <c r="A59" i="5"/>
  <c r="A60" s="1"/>
  <c r="A61" s="1"/>
  <c r="A62" s="1"/>
  <c r="A63" s="1"/>
  <c r="A64" s="1"/>
  <c r="A65" s="1"/>
  <c r="A66" s="1"/>
  <c r="A95" i="4"/>
  <c r="A96" s="1"/>
  <c r="A97" s="1"/>
  <c r="A98" s="1"/>
  <c r="A99" s="1"/>
  <c r="A100" s="1"/>
  <c r="A101" s="1"/>
  <c r="A102" s="1"/>
  <c r="O85" i="1"/>
  <c r="O85" i="5" s="1"/>
  <c r="I85"/>
  <c r="O86" i="1"/>
  <c r="O86" i="5" s="1"/>
  <c r="I86"/>
  <c r="A77"/>
  <c r="A78" s="1"/>
  <c r="A79" s="1"/>
  <c r="A80" s="1"/>
  <c r="A81" s="1"/>
  <c r="A82" s="1"/>
  <c r="A83" s="1"/>
  <c r="A84" s="1"/>
  <c r="A59" i="4"/>
  <c r="A60" s="1"/>
  <c r="A61" s="1"/>
  <c r="A62" s="1"/>
  <c r="A63" s="1"/>
  <c r="A64" s="1"/>
  <c r="A65" s="1"/>
  <c r="A66" s="1"/>
  <c r="O84" i="1"/>
  <c r="O84" i="5" s="1"/>
  <c r="I84"/>
  <c r="A23"/>
  <c r="A24" s="1"/>
  <c r="A25" s="1"/>
  <c r="A26" s="1"/>
  <c r="A27" s="1"/>
  <c r="A28" s="1"/>
  <c r="A29" s="1"/>
  <c r="A30" s="1"/>
  <c r="A77" i="1"/>
  <c r="A78" s="1"/>
  <c r="A79" s="1"/>
  <c r="A80" s="1"/>
  <c r="A81" s="1"/>
  <c r="A82" s="1"/>
  <c r="A83" s="1"/>
  <c r="A84" s="1"/>
  <c r="A41" i="5"/>
  <c r="A42" s="1"/>
  <c r="A43" s="1"/>
  <c r="A44" s="1"/>
  <c r="A45" s="1"/>
  <c r="A46" s="1"/>
  <c r="A47" s="1"/>
  <c r="A48" s="1"/>
  <c r="A95" i="1"/>
  <c r="A96" s="1"/>
  <c r="A97" s="1"/>
  <c r="A98" s="1"/>
  <c r="A99" s="1"/>
  <c r="A100" s="1"/>
  <c r="A101" s="1"/>
  <c r="A102" s="1"/>
  <c r="A59"/>
  <c r="A60" s="1"/>
  <c r="A61" s="1"/>
  <c r="A62" s="1"/>
  <c r="A63" s="1"/>
  <c r="A64" s="1"/>
  <c r="A65" s="1"/>
  <c r="A66" s="1"/>
  <c r="A95" i="5"/>
  <c r="A96" s="1"/>
  <c r="A97" s="1"/>
  <c r="A98" s="1"/>
  <c r="A99" s="1"/>
  <c r="A100" s="1"/>
  <c r="A101" s="1"/>
  <c r="A102" s="1"/>
  <c r="A77" i="4"/>
  <c r="A78" s="1"/>
  <c r="A79" s="1"/>
  <c r="A80" s="1"/>
  <c r="A81" s="1"/>
  <c r="A82" s="1"/>
  <c r="A83" s="1"/>
  <c r="A84" s="1"/>
  <c r="A41"/>
  <c r="A42" s="1"/>
  <c r="A43" s="1"/>
  <c r="A44" s="1"/>
  <c r="A45" s="1"/>
  <c r="A46" s="1"/>
  <c r="A47" s="1"/>
  <c r="A48" s="1"/>
  <c r="A23"/>
  <c r="A24" s="1"/>
  <c r="A25" s="1"/>
  <c r="A26" s="1"/>
  <c r="A27" s="1"/>
  <c r="A28" s="1"/>
  <c r="A29" s="1"/>
  <c r="A30" s="1"/>
  <c r="O87" i="1"/>
  <c r="O87" i="5" s="1"/>
  <c r="I87"/>
  <c r="O83" i="1"/>
  <c r="O83" i="5" s="1"/>
  <c r="I83"/>
  <c r="O82" i="1"/>
  <c r="O82" i="5" s="1"/>
  <c r="I82"/>
  <c r="O81" i="1"/>
  <c r="O81" i="5" s="1"/>
  <c r="I81"/>
  <c r="O80" i="1"/>
  <c r="O80" i="5" s="1"/>
  <c r="I80"/>
  <c r="Y24" i="1"/>
  <c r="V24" i="5"/>
  <c r="J25" i="1"/>
  <c r="Q24" i="5"/>
  <c r="R28" i="4"/>
  <c r="Q28"/>
  <c r="O76" i="1"/>
  <c r="O76" i="5" s="1"/>
  <c r="E17"/>
  <c r="I88" i="1"/>
  <c r="C94" i="7" s="1"/>
  <c r="D98" i="9" s="1"/>
  <c r="D98" i="14" s="1"/>
  <c r="R25" i="1" l="1"/>
  <c r="Y24" i="5"/>
  <c r="N25" i="1"/>
  <c r="J25" i="5"/>
  <c r="J29" i="4"/>
  <c r="O88" i="5"/>
  <c r="K94" i="7"/>
  <c r="I88" i="5"/>
  <c r="V28" i="4"/>
  <c r="Q25" i="1" l="1"/>
  <c r="N25" i="5"/>
  <c r="V25" i="1"/>
  <c r="R25" i="5"/>
  <c r="Y28" i="4"/>
  <c r="N29"/>
  <c r="Y25" i="1" l="1"/>
  <c r="V25" i="5"/>
  <c r="J26" i="1"/>
  <c r="Q25" i="5"/>
  <c r="R29" i="4"/>
  <c r="Q29"/>
  <c r="J26" i="5" l="1"/>
  <c r="N26" i="1"/>
  <c r="R26"/>
  <c r="Y25" i="5"/>
  <c r="J30" i="4"/>
  <c r="V29"/>
  <c r="V26" i="1" l="1"/>
  <c r="R26" i="5"/>
  <c r="N26"/>
  <c r="Q26" i="1"/>
  <c r="Y29" i="4"/>
  <c r="N30"/>
  <c r="Q26" i="5" l="1"/>
  <c r="J27" i="1"/>
  <c r="Y26"/>
  <c r="V26" i="5"/>
  <c r="R30" i="4"/>
  <c r="Q30"/>
  <c r="J27" i="5" l="1"/>
  <c r="N27" i="1"/>
  <c r="Y26" i="5"/>
  <c r="R27" i="1"/>
  <c r="V30" i="4"/>
  <c r="R27" i="5" l="1"/>
  <c r="V27" i="1"/>
  <c r="N27" i="5"/>
  <c r="Q27" i="1"/>
  <c r="Y30" i="4"/>
  <c r="N31"/>
  <c r="Q27" i="5" l="1"/>
  <c r="J28" i="1"/>
  <c r="V27" i="5"/>
  <c r="Y27" i="1"/>
  <c r="Q31" i="4"/>
  <c r="R28" i="1" l="1"/>
  <c r="Y27" i="5"/>
  <c r="N28" i="1"/>
  <c r="J28" i="5"/>
  <c r="V31" i="4"/>
  <c r="N28" i="5" l="1"/>
  <c r="Q28" i="1"/>
  <c r="R28" i="5"/>
  <c r="V28" i="1"/>
  <c r="Y31" i="4"/>
  <c r="N32"/>
  <c r="V28" i="5" l="1"/>
  <c r="Y28" i="1"/>
  <c r="Q28" i="5"/>
  <c r="J29" i="1"/>
  <c r="Q32" i="4"/>
  <c r="N29" i="1" l="1"/>
  <c r="J29" i="5"/>
  <c r="R29" i="1"/>
  <c r="Y28" i="5"/>
  <c r="V32" i="4"/>
  <c r="N29" i="5" l="1"/>
  <c r="Q29" i="1"/>
  <c r="R29" i="5"/>
  <c r="V29" i="1"/>
  <c r="Y32" i="4"/>
  <c r="N33"/>
  <c r="V29" i="5" l="1"/>
  <c r="Y29" i="1"/>
  <c r="Q29" i="5"/>
  <c r="J30" i="1"/>
  <c r="Q33" i="4"/>
  <c r="J30" i="5" l="1"/>
  <c r="N30" i="1"/>
  <c r="R30"/>
  <c r="Y29" i="5"/>
  <c r="V33" i="4"/>
  <c r="R30" i="5" l="1"/>
  <c r="V30" i="1"/>
  <c r="N30" i="5"/>
  <c r="Q30" i="1"/>
  <c r="Y33" i="4"/>
  <c r="Q30" i="5" l="1"/>
  <c r="V30"/>
  <c r="Y30" i="1"/>
  <c r="D34"/>
  <c r="E80" i="7" s="1"/>
  <c r="F22" i="1"/>
  <c r="D22" i="4"/>
  <c r="D22" i="5" l="1"/>
  <c r="D34" s="1"/>
  <c r="D34" i="4"/>
  <c r="I22" i="1"/>
  <c r="Y30" i="5"/>
  <c r="N31" i="1"/>
  <c r="F22" i="4"/>
  <c r="F22" i="5" s="1"/>
  <c r="B23" i="1" l="1"/>
  <c r="V31"/>
  <c r="N31" i="5"/>
  <c r="Q31" i="1"/>
  <c r="I22" i="4"/>
  <c r="B23" s="1"/>
  <c r="F23" s="1"/>
  <c r="I23" s="1"/>
  <c r="B24" s="1"/>
  <c r="F24" s="1"/>
  <c r="I24" s="1"/>
  <c r="B25" s="1"/>
  <c r="F25" s="1"/>
  <c r="I25" s="1"/>
  <c r="B26" s="1"/>
  <c r="F26" s="1"/>
  <c r="I26" s="1"/>
  <c r="B27" s="1"/>
  <c r="I22" i="5" l="1"/>
  <c r="F23" i="1"/>
  <c r="B23" i="5"/>
  <c r="Q31"/>
  <c r="V31"/>
  <c r="Y31" i="1"/>
  <c r="I23" l="1"/>
  <c r="F23" i="5"/>
  <c r="Y31"/>
  <c r="N32" i="1"/>
  <c r="B24" l="1"/>
  <c r="I23" i="5"/>
  <c r="N32"/>
  <c r="Q32" i="1"/>
  <c r="V32"/>
  <c r="F27" i="4"/>
  <c r="F24" i="1" l="1"/>
  <c r="B24" i="5"/>
  <c r="V32"/>
  <c r="Y32" i="1"/>
  <c r="Q32" i="5"/>
  <c r="I27" i="4"/>
  <c r="I24" i="1" l="1"/>
  <c r="F24" i="5"/>
  <c r="N33" i="1"/>
  <c r="Y32" i="5"/>
  <c r="B28" i="4"/>
  <c r="B25" i="1" l="1"/>
  <c r="I24" i="5"/>
  <c r="N33"/>
  <c r="Q33" i="1"/>
  <c r="N34"/>
  <c r="G81" i="7" s="1"/>
  <c r="V33" i="1"/>
  <c r="F28" i="4"/>
  <c r="F25" i="1" l="1"/>
  <c r="B25" i="5"/>
  <c r="V33"/>
  <c r="Y33" i="1"/>
  <c r="G82" i="7"/>
  <c r="Q33" i="5"/>
  <c r="J81" i="7"/>
  <c r="I28" i="4"/>
  <c r="I25" i="1" l="1"/>
  <c r="F25" i="5"/>
  <c r="J82" i="7"/>
  <c r="Y33" i="5"/>
  <c r="B29" i="4"/>
  <c r="B26" i="1" l="1"/>
  <c r="I25" i="5"/>
  <c r="F29" i="4"/>
  <c r="B26" i="5" l="1"/>
  <c r="F26" i="1"/>
  <c r="I29" i="4"/>
  <c r="F26" i="5" l="1"/>
  <c r="I26" i="1"/>
  <c r="B30" i="4"/>
  <c r="B27" i="1" l="1"/>
  <c r="I26" i="5"/>
  <c r="F30" i="4"/>
  <c r="B27" i="5" l="1"/>
  <c r="F27" i="1"/>
  <c r="I30" i="4"/>
  <c r="F27" i="5" l="1"/>
  <c r="I27" i="1"/>
  <c r="B28" l="1"/>
  <c r="I27" i="5"/>
  <c r="F31" i="4"/>
  <c r="B28" i="5" l="1"/>
  <c r="F28" i="1"/>
  <c r="I31" i="4"/>
  <c r="F28" i="5" l="1"/>
  <c r="I28" i="1"/>
  <c r="B29" l="1"/>
  <c r="I28" i="5"/>
  <c r="F32" i="4"/>
  <c r="B29" i="5" l="1"/>
  <c r="F29" i="1"/>
  <c r="I32" i="4"/>
  <c r="F29" i="5" l="1"/>
  <c r="I29" i="1"/>
  <c r="B30" l="1"/>
  <c r="I29" i="5"/>
  <c r="F33" i="4"/>
  <c r="B30" i="5" l="1"/>
  <c r="F30" i="1"/>
  <c r="I33" i="4"/>
  <c r="F30" i="5" l="1"/>
  <c r="I30" i="1"/>
  <c r="I30" i="5" l="1"/>
  <c r="F31" i="1" l="1"/>
  <c r="F31" i="5" l="1"/>
  <c r="I31" i="1"/>
  <c r="I31" i="5" l="1"/>
  <c r="F32" i="1" l="1"/>
  <c r="F32" i="5" l="1"/>
  <c r="I32" i="1"/>
  <c r="I32" i="5" l="1"/>
  <c r="F33" i="1" l="1"/>
  <c r="F33" i="5" l="1"/>
  <c r="I33" i="1"/>
  <c r="G80" i="7"/>
  <c r="J80" l="1"/>
  <c r="I33" i="5"/>
</calcChain>
</file>

<file path=xl/sharedStrings.xml><?xml version="1.0" encoding="utf-8"?>
<sst xmlns="http://schemas.openxmlformats.org/spreadsheetml/2006/main" count="1925" uniqueCount="363">
  <si>
    <t>Month</t>
  </si>
  <si>
    <t>Company Name</t>
  </si>
  <si>
    <t>Type of Company</t>
  </si>
  <si>
    <t>Company Address</t>
  </si>
  <si>
    <t>GST No</t>
  </si>
  <si>
    <t>Year Ended</t>
  </si>
  <si>
    <t>Period</t>
  </si>
  <si>
    <t>Taxable Value</t>
  </si>
  <si>
    <t>IGST</t>
  </si>
  <si>
    <t>CGST</t>
  </si>
  <si>
    <t>SGST</t>
  </si>
  <si>
    <t>Cess</t>
  </si>
  <si>
    <t>3.1 (e) Non -GST Outward Supplies</t>
  </si>
  <si>
    <t>3.1 (c) Nil Rated, Exempted</t>
  </si>
  <si>
    <t>3.1 (b) Zero Rated</t>
  </si>
  <si>
    <t>3.1 (a) other than zero rated, nil rated and exempted</t>
  </si>
  <si>
    <t>Outward Supplies</t>
  </si>
  <si>
    <t>3.2 Inter-State supplies</t>
  </si>
  <si>
    <t>URD Person</t>
  </si>
  <si>
    <t>Composition</t>
  </si>
  <si>
    <t>UIN</t>
  </si>
  <si>
    <t>Inward Supplies</t>
  </si>
  <si>
    <t>3.1 (d) Liable to reverse charge</t>
  </si>
  <si>
    <t>Available</t>
  </si>
  <si>
    <t>Reversed</t>
  </si>
  <si>
    <t>Net ITC</t>
  </si>
  <si>
    <t>Ineligible</t>
  </si>
  <si>
    <t>4. Eligible ITC</t>
  </si>
  <si>
    <t>5. 1 Interest &amp; Late Fees</t>
  </si>
  <si>
    <t>Interest</t>
  </si>
  <si>
    <t>Late Fees</t>
  </si>
  <si>
    <t>CESS</t>
  </si>
  <si>
    <t>5. Exempt, Nil and Non GST Inward Supplies</t>
  </si>
  <si>
    <t>Composition, Exempt, Nil Rated</t>
  </si>
  <si>
    <t>Inter</t>
  </si>
  <si>
    <t>Non - GST Supply</t>
  </si>
  <si>
    <t>Tax Payable</t>
  </si>
  <si>
    <t>Paid through ITC</t>
  </si>
  <si>
    <t>Interest Paid</t>
  </si>
  <si>
    <t>Late Fees Paid</t>
  </si>
  <si>
    <t>CSGT</t>
  </si>
  <si>
    <t xml:space="preserve">Tax Paid </t>
  </si>
  <si>
    <t>6.1 Payment of Tax (A) Other Than Reverse Charge</t>
  </si>
  <si>
    <t>Balance Payable</t>
  </si>
  <si>
    <t>INTEGRATED TAX</t>
  </si>
  <si>
    <t>CENTRAL TAX</t>
  </si>
  <si>
    <t>STATE TAX</t>
  </si>
  <si>
    <t>CESS ITC</t>
  </si>
  <si>
    <t>Intra</t>
  </si>
  <si>
    <t>6.1 Payment of Tax (B) Reverse Charge</t>
  </si>
  <si>
    <t>Value</t>
  </si>
  <si>
    <t>Opening ITC</t>
  </si>
  <si>
    <t>Closing ITC</t>
  </si>
  <si>
    <t>Set Off</t>
  </si>
  <si>
    <t>Non GST</t>
  </si>
  <si>
    <t>Petrol</t>
  </si>
  <si>
    <t>RCM ITC</t>
  </si>
  <si>
    <t>Addr 1</t>
  </si>
  <si>
    <t>Addr 2</t>
  </si>
  <si>
    <t>Details of advances, inward and outward supplies on which tax is payable as declared in returns filed during the financial year</t>
  </si>
  <si>
    <t>Supplies made to un-registered persons (B2C)</t>
  </si>
  <si>
    <t>Supplies made to registered persons (B2B)</t>
  </si>
  <si>
    <t>Zero rated supply (Export) on payment of tax (except supplies to SEZs)</t>
  </si>
  <si>
    <t>Supply to SEZs on payment of tax</t>
  </si>
  <si>
    <t>Deemed Exports</t>
  </si>
  <si>
    <t>Advances on which tax has been paid but invoice has not been issued (not covered under (A) to (E) above)</t>
  </si>
  <si>
    <t>Credit Notes issued in respect of transactions specified in (B) to (E) above (-)</t>
  </si>
  <si>
    <t>Debit Notes issued in respect of transactions specified in (B) to (E) above (+)</t>
  </si>
  <si>
    <t>Supplies / tax declared through Amendments (+)</t>
  </si>
  <si>
    <t>Supplies / tax reduced through Amendments (-)</t>
  </si>
  <si>
    <t>Details of Outward supplies on which tax is not payable as declared in returns filed during the financial year</t>
  </si>
  <si>
    <t>Supply (Export) without payment of tax</t>
  </si>
  <si>
    <t>Supply to SEZs without payment of tax</t>
  </si>
  <si>
    <t>Exempted</t>
  </si>
  <si>
    <t>Nil Rated</t>
  </si>
  <si>
    <t>Non-GST supply</t>
  </si>
  <si>
    <t>Supplies on which tax is to be paid by the recipient on reverse charge basis</t>
  </si>
  <si>
    <t>Credit Note (-)</t>
  </si>
  <si>
    <t>Debit Note (-)</t>
  </si>
  <si>
    <t>Supplies declared through Amendments (+)</t>
  </si>
  <si>
    <t>Supplies declared through Amendments (-)</t>
  </si>
  <si>
    <t>GSTR 3B YEARLY SUMMARY</t>
  </si>
  <si>
    <t>Exempted Value</t>
  </si>
  <si>
    <t>3.1 (a)</t>
  </si>
  <si>
    <t>3.1 (b)</t>
  </si>
  <si>
    <t>3.1 (c)</t>
  </si>
  <si>
    <t>3.1 (d)</t>
  </si>
  <si>
    <t>3.1 (e)</t>
  </si>
  <si>
    <t xml:space="preserve">3.2 </t>
  </si>
  <si>
    <t>Other than zero rated, nil rated and exempted</t>
  </si>
  <si>
    <t>Zero Rated</t>
  </si>
  <si>
    <t>Nil Rated, Exempted</t>
  </si>
  <si>
    <t>Liable to reverse charge</t>
  </si>
  <si>
    <t>Non -GST Outward Supplies</t>
  </si>
  <si>
    <t>Inter-State supplies</t>
  </si>
  <si>
    <t>Eligible ITC</t>
  </si>
  <si>
    <t>Exempt, Nil and Non GST Inward Supplies</t>
  </si>
  <si>
    <t>Inter State</t>
  </si>
  <si>
    <t>Non - GST</t>
  </si>
  <si>
    <t>Interest &amp; Late Fees</t>
  </si>
  <si>
    <t xml:space="preserve">Interest </t>
  </si>
  <si>
    <t>Payment of Tax (A) Other Than Reverse Charge</t>
  </si>
  <si>
    <t>Integrated Tax</t>
  </si>
  <si>
    <t>Payment of Tax (B) Other Than Reverse Charge</t>
  </si>
  <si>
    <t>Central Tax</t>
  </si>
  <si>
    <t>State Tax</t>
  </si>
  <si>
    <t>Intergrated Tax</t>
  </si>
  <si>
    <t>GSTR 1 YEARLY SUMMARY</t>
  </si>
  <si>
    <t>Supplies  declared  through Amendments (-)</t>
  </si>
  <si>
    <t>Turnover As per Books</t>
  </si>
  <si>
    <t>Turnover As per GSTR 3B</t>
  </si>
  <si>
    <t>Turnover As per GSTR 1</t>
  </si>
  <si>
    <t>GSTR 1 TURNOVER WORKING</t>
  </si>
  <si>
    <t xml:space="preserve">Zero Rated Suppy </t>
  </si>
  <si>
    <t xml:space="preserve">“FORM GSTR-9 </t>
  </si>
  <si>
    <t xml:space="preserve">(See rule 80) </t>
  </si>
  <si>
    <t xml:space="preserve">Pt. I </t>
  </si>
  <si>
    <t xml:space="preserve">Basic Details </t>
  </si>
  <si>
    <t xml:space="preserve">Financial Year </t>
  </si>
  <si>
    <t xml:space="preserve">  </t>
  </si>
  <si>
    <t xml:space="preserve">GSTIN </t>
  </si>
  <si>
    <t xml:space="preserve">3A </t>
  </si>
  <si>
    <t xml:space="preserve">Legal Name </t>
  </si>
  <si>
    <t xml:space="preserve">3B </t>
  </si>
  <si>
    <t xml:space="preserve">Trade Name (if any) </t>
  </si>
  <si>
    <t xml:space="preserve">Pt. II </t>
  </si>
  <si>
    <t xml:space="preserve">Details of Outward and inward supplies declared during the financial year </t>
  </si>
  <si>
    <t xml:space="preserve">(Amount in Rs. all tables) </t>
  </si>
  <si>
    <t xml:space="preserve">Nature of Supplies </t>
  </si>
  <si>
    <t xml:space="preserve">Taxable Value </t>
  </si>
  <si>
    <t xml:space="preserve">Central Tax </t>
  </si>
  <si>
    <t xml:space="preserve">State / UT Tax </t>
  </si>
  <si>
    <t xml:space="preserve">Integrated Tax </t>
  </si>
  <si>
    <t xml:space="preserve">Cess </t>
  </si>
  <si>
    <t xml:space="preserve">Details of advances, inward and outward supplies on which tax is payable as declared in returns filed during the financial year </t>
  </si>
  <si>
    <t xml:space="preserve">A </t>
  </si>
  <si>
    <t xml:space="preserve">Supplies made to un-registered persons (B2C) </t>
  </si>
  <si>
    <t xml:space="preserve">B </t>
  </si>
  <si>
    <t xml:space="preserve">Supplies made to registered persons (B2B) </t>
  </si>
  <si>
    <t xml:space="preserve">C </t>
  </si>
  <si>
    <t xml:space="preserve">Zero rated supply (Export) on payment of tax (except supplies to SEZs) </t>
  </si>
  <si>
    <t xml:space="preserve">D </t>
  </si>
  <si>
    <t xml:space="preserve">Supply to SEZs on payment of tax </t>
  </si>
  <si>
    <t xml:space="preserve">E </t>
  </si>
  <si>
    <t xml:space="preserve">Deemed Exports </t>
  </si>
  <si>
    <t xml:space="preserve">F </t>
  </si>
  <si>
    <t xml:space="preserve">Advances on which tax has been paid but invoice has not been issued (not covered under (A) to (E) above) </t>
  </si>
  <si>
    <t xml:space="preserve">G </t>
  </si>
  <si>
    <t xml:space="preserve">Inward supplies on which tax is to be paid on reverse charge basis </t>
  </si>
  <si>
    <t xml:space="preserve">H </t>
  </si>
  <si>
    <t xml:space="preserve">Sub-total (A to G above) </t>
  </si>
  <si>
    <t xml:space="preserve">I </t>
  </si>
  <si>
    <t xml:space="preserve">Credit Notes issued in respect of transactions specified in (B) to (E) above (-) </t>
  </si>
  <si>
    <t xml:space="preserve">J </t>
  </si>
  <si>
    <t xml:space="preserve">Debit Notes issued in respect of transactions specified in (B) to (E) above (+) </t>
  </si>
  <si>
    <t xml:space="preserve">K </t>
  </si>
  <si>
    <t xml:space="preserve">Supplies/tax declared through Amendments (+) </t>
  </si>
  <si>
    <t xml:space="preserve">L </t>
  </si>
  <si>
    <t xml:space="preserve">Supplies / tax reduced through Amendments (-) </t>
  </si>
  <si>
    <t xml:space="preserve">M </t>
  </si>
  <si>
    <t xml:space="preserve">Sub-total (I to L above) </t>
  </si>
  <si>
    <t xml:space="preserve">N </t>
  </si>
  <si>
    <t xml:space="preserve">Supplies and advances on which tax is to be paid (H + M) above </t>
  </si>
  <si>
    <t xml:space="preserve">Details of Outward supplies on which tax is not payable as declared in returns filed during the financial year </t>
  </si>
  <si>
    <t xml:space="preserve">Zero rated supply (Export) without payment of tax </t>
  </si>
  <si>
    <t xml:space="preserve">Supply to SEZs without payment of tax </t>
  </si>
  <si>
    <t xml:space="preserve">Supplies on which tax is to be paid by the recipient on reverse charge basis </t>
  </si>
  <si>
    <t xml:space="preserve">Exempted  </t>
  </si>
  <si>
    <t xml:space="preserve">Nil Rated </t>
  </si>
  <si>
    <t xml:space="preserve">Non-GST supply </t>
  </si>
  <si>
    <t xml:space="preserve">Sub-total (A to F above) </t>
  </si>
  <si>
    <t xml:space="preserve">Debit Notes issued in respect of transactions specified  in A to F above (+) </t>
  </si>
  <si>
    <t xml:space="preserve"> Supplies declared through Amendments (+) </t>
  </si>
  <si>
    <t xml:space="preserve">Supplies reduced through Amendments (-) </t>
  </si>
  <si>
    <t xml:space="preserve">Sub-Total (H to K above) </t>
  </si>
  <si>
    <t xml:space="preserve">Turnover on which tax is not to be paid  (G + L above) </t>
  </si>
  <si>
    <t xml:space="preserve">Total Turnover (including advances) (4N+5M-4G above) </t>
  </si>
  <si>
    <t xml:space="preserve">Pt. III </t>
  </si>
  <si>
    <t xml:space="preserve">Details of ITC as declared in returns filed during the financial year </t>
  </si>
  <si>
    <t xml:space="preserve">Description </t>
  </si>
  <si>
    <t xml:space="preserve">Type </t>
  </si>
  <si>
    <t xml:space="preserve">Details of ITC availed as declared in returns filed during the financial year </t>
  </si>
  <si>
    <t xml:space="preserve">Total amount of input tax credit availed through FORM GSTR-3B (sum total of Table 4A of FORM GSTR-3B) </t>
  </si>
  <si>
    <t xml:space="preserve">Inward supplies (other than imports and inward supplies liable to reverse charge but includes services received from SEZs) </t>
  </si>
  <si>
    <t xml:space="preserve">Inputs </t>
  </si>
  <si>
    <t xml:space="preserve">Capital Goods </t>
  </si>
  <si>
    <t xml:space="preserve">Input Services </t>
  </si>
  <si>
    <t xml:space="preserve">Inward supplies received from unregistered persons liable to reverse charge (other than B above) on which tax is paid &amp; ITC availed </t>
  </si>
  <si>
    <t xml:space="preserve">Inward supplies received from registered persons liable to reverse charge (other than B above) on which tax is paid and ITC availed </t>
  </si>
  <si>
    <t xml:space="preserve">Import of goods (including supplies from SEZs) </t>
  </si>
  <si>
    <t xml:space="preserve">Import of services (excluding inward supplies from SEZs) </t>
  </si>
  <si>
    <t xml:space="preserve">Input Tax credit received from ISD </t>
  </si>
  <si>
    <t xml:space="preserve">Amount of ITC reclaimed (other than B above) under the provisions of the Act  </t>
  </si>
  <si>
    <t xml:space="preserve"> I </t>
  </si>
  <si>
    <t xml:space="preserve">Sub-total (B to H above) </t>
  </si>
  <si>
    <t xml:space="preserve"> J </t>
  </si>
  <si>
    <t xml:space="preserve">Difference (I - A above) </t>
  </si>
  <si>
    <t xml:space="preserve">  K  </t>
  </si>
  <si>
    <t xml:space="preserve">Transition Credit through TRAN-I (including revisions if any) </t>
  </si>
  <si>
    <t xml:space="preserve"> L </t>
  </si>
  <si>
    <t xml:space="preserve">Transition Credit through TRAN-II </t>
  </si>
  <si>
    <t xml:space="preserve">Any other ITC availed but not specified above </t>
  </si>
  <si>
    <t xml:space="preserve"> </t>
  </si>
  <si>
    <t xml:space="preserve">N  </t>
  </si>
  <si>
    <t xml:space="preserve">Sub-total (K to M  above) </t>
  </si>
  <si>
    <t xml:space="preserve">O  </t>
  </si>
  <si>
    <t xml:space="preserve">Total ITC availed (I +  N above) </t>
  </si>
  <si>
    <t xml:space="preserve">Details of ITC Reversed and  Ineligible ITC as declared in returns filed during the financial year </t>
  </si>
  <si>
    <t xml:space="preserve">As per Rule 37 </t>
  </si>
  <si>
    <t xml:space="preserve">As per Rule 39 </t>
  </si>
  <si>
    <t xml:space="preserve">As per Rule 42 </t>
  </si>
  <si>
    <t xml:space="preserve">As per Rule 43 </t>
  </si>
  <si>
    <t xml:space="preserve">As per section 17(5) </t>
  </si>
  <si>
    <t xml:space="preserve">Reversal of TRAN-I credit </t>
  </si>
  <si>
    <t xml:space="preserve">Reversal of TRAN-II credit </t>
  </si>
  <si>
    <t xml:space="preserve">Other reversals (pl. specify) </t>
  </si>
  <si>
    <t xml:space="preserve">Total ITC Reversed (A to H above) </t>
  </si>
  <si>
    <t xml:space="preserve">Net ITC Available for Utilization (6O - 7I) </t>
  </si>
  <si>
    <t xml:space="preserve">Other ITC related information </t>
  </si>
  <si>
    <t xml:space="preserve">ITC as per sum total of 6(B) and 6(H) above </t>
  </si>
  <si>
    <t>ITC on inward supplies (other than imports and inward supplies liable to reverse charge but includes services received from SEZs) received during 17-18 but availed during April to September, 2018</t>
  </si>
  <si>
    <t xml:space="preserve">Difference [A-(B+C)] </t>
  </si>
  <si>
    <t xml:space="preserve">ITC available but not availed (out of D) </t>
  </si>
  <si>
    <t xml:space="preserve">ITC available but ineligible (out of D) </t>
  </si>
  <si>
    <t xml:space="preserve">IGST paid on import of goods (including supplies from SEZ) </t>
  </si>
  <si>
    <t xml:space="preserve">IGST credit availed on import of goods (as per 6(E) above) </t>
  </si>
  <si>
    <t xml:space="preserve">Difference (G-H) </t>
  </si>
  <si>
    <t xml:space="preserve">ITC available but not availed on import of goods (Equal to I) </t>
  </si>
  <si>
    <t xml:space="preserve">Total ITC to be lapsed in current financial year  (E + F + J) </t>
  </si>
  <si>
    <t xml:space="preserve">Pt. IV </t>
  </si>
  <si>
    <t xml:space="preserve">Details of tax paid as declared in returns filed during the financial year </t>
  </si>
  <si>
    <t xml:space="preserve">Tax Payable </t>
  </si>
  <si>
    <t xml:space="preserve">Paid through cash </t>
  </si>
  <si>
    <t xml:space="preserve">Paid through ITC </t>
  </si>
  <si>
    <t xml:space="preserve">State/UT Tax </t>
  </si>
  <si>
    <t xml:space="preserve">Late fee </t>
  </si>
  <si>
    <t xml:space="preserve">Penalty </t>
  </si>
  <si>
    <t xml:space="preserve">Other </t>
  </si>
  <si>
    <t xml:space="preserve">Pt. V </t>
  </si>
  <si>
    <t xml:space="preserve">Particulars of the transactions for the previous FY declared in returns of April to September of current </t>
  </si>
  <si>
    <t xml:space="preserve">FY or upto date of filing of annual return of previous FY   whichever is earlier </t>
  </si>
  <si>
    <t>State  / UT Tax</t>
  </si>
  <si>
    <t xml:space="preserve"> Supplies / tax declared through  Amendments (+) (net of debit notes) </t>
  </si>
  <si>
    <t xml:space="preserve">Supplies / tax reduced through Amendments (-) (net of credit notes) </t>
  </si>
  <si>
    <t xml:space="preserve">Reversal of ITC availed during previous financial year </t>
  </si>
  <si>
    <t xml:space="preserve">ITC availed for the previous financial year </t>
  </si>
  <si>
    <t xml:space="preserve">Differential tax paid on account of declaration in 10 &amp; 11 above </t>
  </si>
  <si>
    <t xml:space="preserve">Payable </t>
  </si>
  <si>
    <t xml:space="preserve">Paid </t>
  </si>
  <si>
    <t xml:space="preserve">Pt. VI </t>
  </si>
  <si>
    <t xml:space="preserve">Other Information </t>
  </si>
  <si>
    <t xml:space="preserve">Particulars of Demands and Refunds </t>
  </si>
  <si>
    <t xml:space="preserve">Details </t>
  </si>
  <si>
    <t xml:space="preserve">State Tax / UT Tax </t>
  </si>
  <si>
    <t xml:space="preserve">Late Fee /  Others </t>
  </si>
  <si>
    <t xml:space="preserve">Total Refund claimed  </t>
  </si>
  <si>
    <t xml:space="preserve">Total Refund sanctioned </t>
  </si>
  <si>
    <t xml:space="preserve">Total Refund Rejected </t>
  </si>
  <si>
    <t xml:space="preserve">Total Refund Pending </t>
  </si>
  <si>
    <t>Total demand of taxes</t>
  </si>
  <si>
    <t xml:space="preserve">Total taxes paid in respect of E above </t>
  </si>
  <si>
    <t xml:space="preserve">Total demands pending out of E above </t>
  </si>
  <si>
    <t xml:space="preserve">Information on supplies received from composition taxpayers, deemed supply under section 143 and goods sent on approval basis </t>
  </si>
  <si>
    <t xml:space="preserve">Supplies received from Composition taxpayers </t>
  </si>
  <si>
    <t xml:space="preserve">Deemed supply  under Section 143 </t>
  </si>
  <si>
    <t xml:space="preserve">Goods sent on approval basis but not returned </t>
  </si>
  <si>
    <t xml:space="preserve">HSN Wise Summary of outward supplies </t>
  </si>
  <si>
    <t>HSN  Code</t>
  </si>
  <si>
    <t xml:space="preserve">UQC </t>
  </si>
  <si>
    <t xml:space="preserve">Total Quantity </t>
  </si>
  <si>
    <t xml:space="preserve">Rate of Tax </t>
  </si>
  <si>
    <t xml:space="preserve">HSN Wise Summary of Inward supplies </t>
  </si>
  <si>
    <t xml:space="preserve">HSN </t>
  </si>
  <si>
    <t xml:space="preserve">Late fee payable and paid  </t>
  </si>
  <si>
    <t xml:space="preserve">State Tax </t>
  </si>
  <si>
    <t>Verification:</t>
  </si>
  <si>
    <t xml:space="preserve">I hereby solemnly affirm and declare that the information given herein above is true and correct to the best of my knowledge and belief and nothing has been concealed there from and in case of any reduction in output tax liability the benefit thereof has been/will be passed on to the recipient of supply.  </t>
  </si>
  <si>
    <t xml:space="preserve">   Signature</t>
  </si>
  <si>
    <t xml:space="preserve">Place    </t>
  </si>
  <si>
    <t xml:space="preserve">          Name of Authorised</t>
  </si>
  <si>
    <t xml:space="preserve">Signatory  </t>
  </si>
  <si>
    <t xml:space="preserve">Date </t>
  </si>
  <si>
    <t xml:space="preserve">                                                          Designation / Status</t>
  </si>
  <si>
    <r>
      <t>Annual Return</t>
    </r>
    <r>
      <rPr>
        <sz val="9"/>
        <color rgb="FF000000"/>
        <rFont val="Tahoma"/>
        <family val="2"/>
      </rPr>
      <t xml:space="preserve"> </t>
    </r>
  </si>
  <si>
    <r>
      <t>ITC as per GSTR-2A (Table 3 &amp; 5 thereof)</t>
    </r>
    <r>
      <rPr>
        <sz val="9"/>
        <color rgb="FFFF0000"/>
        <rFont val="Tahoma"/>
        <family val="2"/>
      </rPr>
      <t xml:space="preserve"> </t>
    </r>
  </si>
  <si>
    <t>Table 5A, 5B</t>
  </si>
  <si>
    <t>Table 7, 10 (Net Value)</t>
  </si>
  <si>
    <t>Table 5A, 5B + Table 7, 10</t>
  </si>
  <si>
    <t>B2C (Others)</t>
  </si>
  <si>
    <t xml:space="preserve">Table 6A </t>
  </si>
  <si>
    <t>Table 6B</t>
  </si>
  <si>
    <t xml:space="preserve">Table 6C </t>
  </si>
  <si>
    <t>Advances on which tax has been paid but invoice has not been issued</t>
  </si>
  <si>
    <t xml:space="preserve"> Credit Notes issued in respect of transactions specified in (B) to (E) above (-)</t>
  </si>
  <si>
    <t>Table 9B</t>
  </si>
  <si>
    <t xml:space="preserve">Table 9A, 9C </t>
  </si>
  <si>
    <t xml:space="preserve">Table 6B </t>
  </si>
  <si>
    <t xml:space="preserve">Table 8 </t>
  </si>
  <si>
    <t xml:space="preserve">Table 4B </t>
  </si>
  <si>
    <t xml:space="preserve">Table 9B </t>
  </si>
  <si>
    <t>Table 11A , 11B (Net Value)</t>
  </si>
  <si>
    <t xml:space="preserve">Table 4A, 4C, 6B </t>
  </si>
  <si>
    <t>Othes - Exempted / Nil Rated / Non GST</t>
  </si>
  <si>
    <t>B2C (Large) Invoice</t>
  </si>
  <si>
    <t>FILL THE DATA AND ADJUST NIL RATED, EXEMPTED SUPPLIES</t>
  </si>
  <si>
    <t>DEBIT NOTE / CREDIT NOTE / AMENDEDMENTS TO BE ADJUSTED MANUALLY</t>
  </si>
  <si>
    <t>Table</t>
  </si>
  <si>
    <t>Addr 3</t>
  </si>
  <si>
    <t xml:space="preserve">This template contains of 4 Parts </t>
  </si>
  <si>
    <t>2) Monthly GSTR 1 Data as per Returns</t>
  </si>
  <si>
    <t>1) Monthly GSTR 3B Data as per Returns, GSTR 3B Data as per Books and Difference between Returns &amp; Books 3B Data</t>
  </si>
  <si>
    <t>This template is for preparing the GSTR 9 Annual Return data required for filing the GSTR 9. This is not an utility for filing GSTR 9. Only data relating to Turnover as per GSTR 1, Inwards Supplies and Tax Paid Details as per GSTR 3B is linked to GSTR 9</t>
  </si>
  <si>
    <t>GSTR 9 ver1.00vk</t>
  </si>
  <si>
    <t xml:space="preserve">ITC Declared / Reversed / Ineligible, Refund, GST Adjustments in Next FY, HSN Summary data should be filled manually. </t>
  </si>
  <si>
    <t>4) GSTR 9 Linked to GSTR 3B and GSTR 1 as per Returns.</t>
  </si>
  <si>
    <t>The data in GSTR 9 is linked to GSTR 1 and GSTR 3B data which is available in Annual GSTR 3B &amp; 1 Compare Sheet.</t>
  </si>
  <si>
    <t>Important Note :</t>
  </si>
  <si>
    <t>3) Annual GSTR 3B, GSTR 1 and Books data Reconciliation Summary</t>
  </si>
  <si>
    <t>Any difference in turnover comparison with GSTR 3B, 1 and Books of Accounts  may be rectified manually by giving appropriate link to the respective sheets subject to provisions of the Act</t>
  </si>
  <si>
    <t>Financial Year</t>
  </si>
  <si>
    <t>Please fill the data only in White Coloured Cells</t>
  </si>
  <si>
    <t>Proprietorship</t>
  </si>
  <si>
    <r>
      <t xml:space="preserve">This sheet is prepared by </t>
    </r>
    <r>
      <rPr>
        <b/>
        <sz val="10"/>
        <color theme="1"/>
        <rFont val="Tahoma"/>
        <family val="2"/>
      </rPr>
      <t>CA. Vinodh Kothari</t>
    </r>
    <r>
      <rPr>
        <sz val="10"/>
        <color theme="1"/>
        <rFont val="Tahoma"/>
        <family val="2"/>
      </rPr>
      <t xml:space="preserve">, Chennai. In case of any error in linking the data or any suggestions for further improvement on this template please email to </t>
    </r>
    <r>
      <rPr>
        <b/>
        <sz val="10"/>
        <color theme="1"/>
        <rFont val="Tahoma"/>
        <family val="2"/>
      </rPr>
      <t>svinodhkothari@gmail.com</t>
    </r>
    <r>
      <rPr>
        <sz val="10"/>
        <color theme="1"/>
        <rFont val="Tahoma"/>
        <family val="2"/>
      </rPr>
      <t xml:space="preserve"> with subject </t>
    </r>
    <r>
      <rPr>
        <b/>
        <sz val="10"/>
        <color theme="1"/>
        <rFont val="Tahoma"/>
        <family val="2"/>
      </rPr>
      <t>#GSTR 9 Template</t>
    </r>
  </si>
  <si>
    <t xml:space="preserve">Supplies / tax declared through  Amendments (+) (net of debit notes) </t>
  </si>
  <si>
    <t xml:space="preserve">GSTR 9 - TABLE NO 10 </t>
  </si>
  <si>
    <t>GSTR 9 - TABLE NO 11</t>
  </si>
  <si>
    <t>GSTR 9 - TABLE NO 12</t>
  </si>
  <si>
    <t>GSTR 9 - TABLE NO 13</t>
  </si>
  <si>
    <t>Turnover Reconciliation Statement</t>
  </si>
  <si>
    <t>S. No</t>
  </si>
  <si>
    <t>Particulars</t>
  </si>
  <si>
    <t>Amount</t>
  </si>
  <si>
    <t>Turnover as per P &amp; L Account / Audited Financials</t>
  </si>
  <si>
    <t>Add :</t>
  </si>
  <si>
    <t>Branch Transfer - Intra State</t>
  </si>
  <si>
    <t>Branch Transfer - Inter State</t>
  </si>
  <si>
    <t>Income Liable to be Taxed Under GST</t>
  </si>
  <si>
    <t>Less :</t>
  </si>
  <si>
    <t>Any Other Adjustment (Pls Specify)</t>
  </si>
  <si>
    <t>Turnover as per GSTR 3B</t>
  </si>
  <si>
    <t>Adjusted in Next Financial</t>
  </si>
  <si>
    <t>Difference Now Reported in GSTR 9</t>
  </si>
  <si>
    <t>a)</t>
  </si>
  <si>
    <t>b)</t>
  </si>
  <si>
    <t>c)</t>
  </si>
  <si>
    <t>i)</t>
  </si>
  <si>
    <t>ii)</t>
  </si>
  <si>
    <t>iii)</t>
  </si>
  <si>
    <t>iv)</t>
  </si>
  <si>
    <t>d)</t>
  </si>
  <si>
    <t>GST Turnover as per Books ( 2 + 3)</t>
  </si>
  <si>
    <t>Difference in Turnover ( 4 - 5)</t>
  </si>
  <si>
    <t>Turnover related to this GST No / GST Period</t>
  </si>
  <si>
    <t>To Fill Online Value</t>
  </si>
  <si>
    <t>Form GSTR 9 Online Data should be copied and pasted in the sheet from downloaded GSTR 9 from GSTR Portal for the Dealer. Copy only the row and column which contain numbers or total.</t>
  </si>
  <si>
    <t xml:space="preserve">Credit Notes issued in respect of transactions specified in A to F above(-) </t>
  </si>
  <si>
    <t>Comparision of Turnover</t>
  </si>
  <si>
    <t>Books</t>
  </si>
  <si>
    <t>GSTR 1</t>
  </si>
  <si>
    <t>GSTR  3B</t>
  </si>
  <si>
    <t>NA</t>
  </si>
  <si>
    <t>Turnover</t>
  </si>
  <si>
    <t>Difference</t>
  </si>
</sst>
</file>

<file path=xl/styles.xml><?xml version="1.0" encoding="utf-8"?>
<styleSheet xmlns="http://schemas.openxmlformats.org/spreadsheetml/2006/main">
  <numFmts count="1">
    <numFmt numFmtId="164" formatCode="0."/>
  </numFmts>
  <fonts count="18">
    <font>
      <sz val="10"/>
      <color theme="1"/>
      <name val="Tahoma"/>
      <family val="2"/>
    </font>
    <font>
      <b/>
      <sz val="10"/>
      <color theme="1"/>
      <name val="Tahoma"/>
      <family val="2"/>
    </font>
    <font>
      <b/>
      <sz val="9"/>
      <color theme="1"/>
      <name val="Tahoma"/>
      <family val="2"/>
    </font>
    <font>
      <b/>
      <sz val="8"/>
      <color theme="1"/>
      <name val="Tahoma"/>
      <family val="2"/>
    </font>
    <font>
      <b/>
      <sz val="11"/>
      <color theme="1"/>
      <name val="Calibri"/>
      <family val="2"/>
      <scheme val="minor"/>
    </font>
    <font>
      <sz val="10"/>
      <name val="Tahoma"/>
      <family val="2"/>
    </font>
    <font>
      <b/>
      <sz val="10"/>
      <name val="Tahoma"/>
      <family val="2"/>
    </font>
    <font>
      <b/>
      <sz val="9"/>
      <name val="Tahoma"/>
      <family val="2"/>
    </font>
    <font>
      <b/>
      <sz val="7"/>
      <name val="Tahoma"/>
      <family val="2"/>
    </font>
    <font>
      <sz val="9"/>
      <color theme="1"/>
      <name val="Times New Roman"/>
      <family val="1"/>
    </font>
    <font>
      <sz val="9"/>
      <color rgb="FF000000"/>
      <name val="Times New Roman"/>
      <family val="1"/>
    </font>
    <font>
      <sz val="9"/>
      <color theme="1"/>
      <name val="Tahoma"/>
      <family val="2"/>
    </font>
    <font>
      <b/>
      <sz val="9"/>
      <color rgb="FF000000"/>
      <name val="Tahoma"/>
      <family val="2"/>
    </font>
    <font>
      <sz val="9"/>
      <color rgb="FF000000"/>
      <name val="Tahoma"/>
      <family val="2"/>
    </font>
    <font>
      <sz val="9"/>
      <color rgb="FFFFFFFF"/>
      <name val="Tahoma"/>
      <family val="2"/>
    </font>
    <font>
      <sz val="9"/>
      <color rgb="FFFF0000"/>
      <name val="Tahoma"/>
      <family val="2"/>
    </font>
    <font>
      <sz val="9"/>
      <name val="Tahoma"/>
      <family val="2"/>
    </font>
    <font>
      <u/>
      <sz val="10"/>
      <color theme="10"/>
      <name val="Tahoma"/>
      <family val="2"/>
    </font>
  </fonts>
  <fills count="3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D1FFFF"/>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CCC0DA"/>
        <bgColor indexed="64"/>
      </patternFill>
    </fill>
    <fill>
      <patternFill patternType="solid">
        <fgColor rgb="FF538DD5"/>
        <bgColor indexed="64"/>
      </patternFill>
    </fill>
    <fill>
      <patternFill patternType="solid">
        <fgColor rgb="FF1F497D"/>
        <bgColor indexed="64"/>
      </patternFill>
    </fill>
    <fill>
      <patternFill patternType="solid">
        <fgColor rgb="FFDCE6F1"/>
        <bgColor indexed="64"/>
      </patternFill>
    </fill>
    <fill>
      <patternFill patternType="solid">
        <fgColor rgb="FFDDD9C4"/>
        <bgColor indexed="64"/>
      </patternFill>
    </fill>
    <fill>
      <patternFill patternType="solid">
        <fgColor rgb="FFD9D9D9"/>
        <bgColor indexed="64"/>
      </patternFill>
    </fill>
    <fill>
      <patternFill patternType="solid">
        <fgColor rgb="FF8DB4E2"/>
        <bgColor indexed="64"/>
      </patternFill>
    </fill>
    <fill>
      <patternFill patternType="solid">
        <fgColor rgb="FF808080"/>
        <bgColor indexed="64"/>
      </patternFill>
    </fill>
    <fill>
      <patternFill patternType="solid">
        <fgColor rgb="FFE6B8B7"/>
        <bgColor indexed="64"/>
      </patternFill>
    </fill>
    <fill>
      <patternFill patternType="solid">
        <fgColor rgb="FFF2DCDB"/>
        <bgColor indexed="64"/>
      </patternFill>
    </fill>
    <fill>
      <patternFill patternType="solid">
        <fgColor theme="0" tint="-0.499984740745262"/>
        <bgColor indexed="64"/>
      </patternFill>
    </fill>
    <fill>
      <patternFill patternType="solid">
        <fgColor rgb="FFC5D9F1"/>
        <bgColor indexed="64"/>
      </patternFill>
    </fill>
    <fill>
      <patternFill patternType="solid">
        <fgColor rgb="FFC4BC96"/>
        <bgColor indexed="64"/>
      </patternFill>
    </fill>
    <fill>
      <patternFill patternType="solid">
        <fgColor theme="2" tint="-9.9978637043366805E-2"/>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950">
    <xf numFmtId="0" fontId="0" fillId="0" borderId="0" xfId="0"/>
    <xf numFmtId="0" fontId="0" fillId="0" borderId="0" xfId="0" applyAlignment="1">
      <alignment horizontal="left"/>
    </xf>
    <xf numFmtId="4" fontId="0" fillId="0" borderId="1" xfId="0" applyNumberFormat="1" applyBorder="1"/>
    <xf numFmtId="0" fontId="0" fillId="0" borderId="4" xfId="0" applyBorder="1"/>
    <xf numFmtId="17" fontId="0" fillId="0" borderId="4" xfId="0" applyNumberFormat="1" applyBorder="1" applyAlignment="1">
      <alignment horizontal="center"/>
    </xf>
    <xf numFmtId="0" fontId="0" fillId="0" borderId="0" xfId="0" applyFill="1" applyBorder="1" applyAlignment="1"/>
    <xf numFmtId="0" fontId="0" fillId="0" borderId="0" xfId="0" applyFill="1" applyBorder="1"/>
    <xf numFmtId="3" fontId="0" fillId="2" borderId="1" xfId="0" applyNumberFormat="1" applyFill="1" applyBorder="1"/>
    <xf numFmtId="3" fontId="0" fillId="4" borderId="1" xfId="0" applyNumberFormat="1" applyFill="1" applyBorder="1"/>
    <xf numFmtId="3" fontId="0" fillId="5" borderId="1" xfId="0" applyNumberFormat="1" applyFill="1" applyBorder="1"/>
    <xf numFmtId="3" fontId="0" fillId="6" borderId="1" xfId="0" applyNumberFormat="1" applyFill="1" applyBorder="1"/>
    <xf numFmtId="3" fontId="0" fillId="5" borderId="20" xfId="0" applyNumberFormat="1" applyFill="1" applyBorder="1"/>
    <xf numFmtId="3" fontId="0" fillId="4" borderId="21" xfId="0" applyNumberFormat="1" applyFill="1" applyBorder="1"/>
    <xf numFmtId="3" fontId="0" fillId="2" borderId="20" xfId="0" applyNumberFormat="1" applyFill="1" applyBorder="1"/>
    <xf numFmtId="3" fontId="0" fillId="7" borderId="1" xfId="0" applyNumberFormat="1" applyFill="1" applyBorder="1"/>
    <xf numFmtId="3" fontId="0" fillId="7" borderId="21" xfId="0" applyNumberFormat="1" applyFill="1" applyBorder="1"/>
    <xf numFmtId="3" fontId="0" fillId="4" borderId="20" xfId="0" applyNumberFormat="1" applyFill="1" applyBorder="1"/>
    <xf numFmtId="3" fontId="0" fillId="5" borderId="21" xfId="0" applyNumberFormat="1" applyFill="1" applyBorder="1"/>
    <xf numFmtId="3" fontId="0" fillId="11" borderId="1" xfId="0" applyNumberFormat="1" applyFill="1" applyBorder="1"/>
    <xf numFmtId="3" fontId="0" fillId="11" borderId="20" xfId="0" applyNumberFormat="1" applyFill="1" applyBorder="1"/>
    <xf numFmtId="3" fontId="0" fillId="6" borderId="20" xfId="0" applyNumberFormat="1" applyFill="1" applyBorder="1"/>
    <xf numFmtId="3" fontId="0" fillId="4" borderId="6" xfId="0" applyNumberFormat="1" applyFill="1" applyBorder="1"/>
    <xf numFmtId="0" fontId="1" fillId="0" borderId="0" xfId="0" applyFont="1" applyFill="1" applyBorder="1" applyAlignment="1"/>
    <xf numFmtId="0" fontId="3" fillId="5" borderId="20" xfId="0" applyFont="1" applyFill="1" applyBorder="1" applyAlignment="1">
      <alignment horizontal="center"/>
    </xf>
    <xf numFmtId="0" fontId="3" fillId="6" borderId="20" xfId="0" applyFont="1" applyFill="1" applyBorder="1" applyAlignment="1">
      <alignment horizontal="center"/>
    </xf>
    <xf numFmtId="0" fontId="3" fillId="4" borderId="20" xfId="0" applyFont="1" applyFill="1" applyBorder="1" applyAlignment="1">
      <alignment horizontal="center"/>
    </xf>
    <xf numFmtId="0" fontId="1" fillId="11" borderId="20" xfId="0" applyFont="1" applyFill="1" applyBorder="1" applyAlignment="1">
      <alignment horizontal="center"/>
    </xf>
    <xf numFmtId="0" fontId="1" fillId="11" borderId="1" xfId="0" applyFont="1" applyFill="1" applyBorder="1" applyAlignment="1">
      <alignment horizontal="center"/>
    </xf>
    <xf numFmtId="0" fontId="1" fillId="10" borderId="1" xfId="0" applyFont="1" applyFill="1" applyBorder="1" applyAlignment="1">
      <alignment horizontal="center"/>
    </xf>
    <xf numFmtId="0" fontId="1" fillId="10" borderId="21" xfId="0" applyFont="1" applyFill="1" applyBorder="1" applyAlignment="1">
      <alignment horizontal="center"/>
    </xf>
    <xf numFmtId="0" fontId="1" fillId="2" borderId="20" xfId="0" applyFont="1" applyFill="1" applyBorder="1" applyAlignment="1">
      <alignment horizontal="center"/>
    </xf>
    <xf numFmtId="0" fontId="1" fillId="2" borderId="1" xfId="0" applyFont="1" applyFill="1" applyBorder="1" applyAlignment="1">
      <alignment horizontal="center"/>
    </xf>
    <xf numFmtId="0" fontId="1" fillId="7" borderId="1" xfId="0" applyFont="1" applyFill="1" applyBorder="1" applyAlignment="1">
      <alignment horizontal="center"/>
    </xf>
    <xf numFmtId="0" fontId="1" fillId="7" borderId="21" xfId="0" applyFont="1" applyFill="1" applyBorder="1" applyAlignment="1">
      <alignment horizontal="center"/>
    </xf>
    <xf numFmtId="0" fontId="2" fillId="6" borderId="1" xfId="0" applyFont="1" applyFill="1" applyBorder="1" applyAlignment="1">
      <alignment horizontal="center"/>
    </xf>
    <xf numFmtId="0" fontId="2" fillId="11" borderId="1" xfId="0" applyFont="1" applyFill="1" applyBorder="1" applyAlignment="1">
      <alignment horizontal="center"/>
    </xf>
    <xf numFmtId="0" fontId="2" fillId="4" borderId="1" xfId="0" applyFont="1" applyFill="1" applyBorder="1" applyAlignment="1">
      <alignment horizontal="center"/>
    </xf>
    <xf numFmtId="0" fontId="2" fillId="5" borderId="20" xfId="0" applyFont="1" applyFill="1" applyBorder="1" applyAlignment="1">
      <alignment horizontal="center"/>
    </xf>
    <xf numFmtId="0" fontId="2" fillId="5" borderId="6" xfId="0" applyFont="1" applyFill="1" applyBorder="1" applyAlignment="1">
      <alignment horizontal="center"/>
    </xf>
    <xf numFmtId="0" fontId="2" fillId="5" borderId="1" xfId="0" applyFont="1" applyFill="1" applyBorder="1" applyAlignment="1">
      <alignment horizontal="center"/>
    </xf>
    <xf numFmtId="0" fontId="2" fillId="6" borderId="20" xfId="0" applyFont="1" applyFill="1" applyBorder="1" applyAlignment="1">
      <alignment horizontal="center"/>
    </xf>
    <xf numFmtId="0" fontId="2" fillId="6" borderId="6" xfId="0" applyFont="1" applyFill="1" applyBorder="1" applyAlignment="1">
      <alignment horizontal="center"/>
    </xf>
    <xf numFmtId="0" fontId="2" fillId="4" borderId="20" xfId="0" applyFont="1" applyFill="1" applyBorder="1" applyAlignment="1">
      <alignment horizontal="center"/>
    </xf>
    <xf numFmtId="0" fontId="2" fillId="4" borderId="6" xfId="0" applyFont="1" applyFill="1" applyBorder="1" applyAlignment="1">
      <alignment horizontal="center"/>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0" borderId="4" xfId="0" applyFont="1" applyBorder="1"/>
    <xf numFmtId="3" fontId="1" fillId="5" borderId="22" xfId="0" applyNumberFormat="1" applyFont="1" applyFill="1" applyBorder="1"/>
    <xf numFmtId="3" fontId="1" fillId="5" borderId="28" xfId="0" applyNumberFormat="1" applyFont="1" applyFill="1" applyBorder="1"/>
    <xf numFmtId="3" fontId="1" fillId="5" borderId="23" xfId="0" applyNumberFormat="1" applyFont="1" applyFill="1" applyBorder="1"/>
    <xf numFmtId="3" fontId="1" fillId="6" borderId="22" xfId="0" applyNumberFormat="1" applyFont="1" applyFill="1" applyBorder="1"/>
    <xf numFmtId="3" fontId="1" fillId="6" borderId="28" xfId="0" applyNumberFormat="1" applyFont="1" applyFill="1" applyBorder="1"/>
    <xf numFmtId="3" fontId="1" fillId="6" borderId="23" xfId="0" applyNumberFormat="1" applyFont="1" applyFill="1" applyBorder="1"/>
    <xf numFmtId="3" fontId="1" fillId="4" borderId="22" xfId="0" applyNumberFormat="1" applyFont="1" applyFill="1" applyBorder="1"/>
    <xf numFmtId="3" fontId="1" fillId="4" borderId="28" xfId="0" applyNumberFormat="1" applyFont="1" applyFill="1" applyBorder="1"/>
    <xf numFmtId="3" fontId="1" fillId="4" borderId="23" xfId="0" applyNumberFormat="1" applyFont="1" applyFill="1" applyBorder="1"/>
    <xf numFmtId="3" fontId="1" fillId="11" borderId="22" xfId="0" applyNumberFormat="1" applyFont="1" applyFill="1" applyBorder="1" applyAlignment="1"/>
    <xf numFmtId="3" fontId="1" fillId="10" borderId="23" xfId="0" applyNumberFormat="1" applyFont="1" applyFill="1" applyBorder="1" applyAlignment="1"/>
    <xf numFmtId="3" fontId="1" fillId="10" borderId="24" xfId="0" applyNumberFormat="1" applyFont="1" applyFill="1" applyBorder="1" applyAlignment="1"/>
    <xf numFmtId="3" fontId="1" fillId="2" borderId="22" xfId="0" applyNumberFormat="1" applyFont="1" applyFill="1" applyBorder="1"/>
    <xf numFmtId="3" fontId="1" fillId="2" borderId="23" xfId="0" applyNumberFormat="1" applyFont="1" applyFill="1" applyBorder="1"/>
    <xf numFmtId="3" fontId="1" fillId="7" borderId="23" xfId="0" applyNumberFormat="1" applyFont="1" applyFill="1" applyBorder="1"/>
    <xf numFmtId="3" fontId="1" fillId="7" borderId="24" xfId="0" applyNumberFormat="1" applyFont="1" applyFill="1" applyBorder="1"/>
    <xf numFmtId="3" fontId="1" fillId="5" borderId="24" xfId="0" applyNumberFormat="1" applyFont="1" applyFill="1" applyBorder="1"/>
    <xf numFmtId="3" fontId="1" fillId="7" borderId="23" xfId="0" applyNumberFormat="1" applyFont="1" applyFill="1" applyBorder="1" applyAlignment="1"/>
    <xf numFmtId="3" fontId="0" fillId="0" borderId="0" xfId="0" applyNumberFormat="1"/>
    <xf numFmtId="3" fontId="0" fillId="0" borderId="1" xfId="0" applyNumberFormat="1" applyBorder="1"/>
    <xf numFmtId="17" fontId="1" fillId="0" borderId="4" xfId="0" applyNumberFormat="1" applyFont="1" applyBorder="1" applyAlignment="1">
      <alignment horizontal="center"/>
    </xf>
    <xf numFmtId="0" fontId="2" fillId="5"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3" fontId="0" fillId="6" borderId="21" xfId="0" applyNumberFormat="1" applyFill="1" applyBorder="1"/>
    <xf numFmtId="3" fontId="1" fillId="6" borderId="24" xfId="0" applyNumberFormat="1" applyFont="1" applyFill="1" applyBorder="1"/>
    <xf numFmtId="0" fontId="2" fillId="4" borderId="33" xfId="0" applyFont="1" applyFill="1" applyBorder="1" applyAlignment="1">
      <alignment horizontal="center" vertical="center" wrapText="1"/>
    </xf>
    <xf numFmtId="3" fontId="1" fillId="4" borderId="34" xfId="0" applyNumberFormat="1" applyFont="1" applyFill="1" applyBorder="1" applyAlignment="1"/>
    <xf numFmtId="3" fontId="1" fillId="3" borderId="22" xfId="0" applyNumberFormat="1" applyFont="1" applyFill="1" applyBorder="1"/>
    <xf numFmtId="3" fontId="1" fillId="3" borderId="23" xfId="0" applyNumberFormat="1" applyFont="1" applyFill="1" applyBorder="1"/>
    <xf numFmtId="3" fontId="1" fillId="3" borderId="24" xfId="0" applyNumberFormat="1" applyFont="1" applyFill="1" applyBorder="1"/>
    <xf numFmtId="3" fontId="0" fillId="4" borderId="33" xfId="0" applyNumberFormat="1" applyFill="1" applyBorder="1"/>
    <xf numFmtId="3" fontId="0" fillId="7" borderId="20" xfId="0" applyNumberFormat="1" applyFill="1" applyBorder="1"/>
    <xf numFmtId="3" fontId="1" fillId="7" borderId="22" xfId="0" applyNumberFormat="1" applyFont="1" applyFill="1" applyBorder="1"/>
    <xf numFmtId="0" fontId="2" fillId="5" borderId="21" xfId="0" applyFont="1" applyFill="1" applyBorder="1" applyAlignment="1">
      <alignment horizontal="center"/>
    </xf>
    <xf numFmtId="0" fontId="2" fillId="6" borderId="21" xfId="0" applyFont="1" applyFill="1" applyBorder="1" applyAlignment="1">
      <alignment horizontal="center"/>
    </xf>
    <xf numFmtId="0" fontId="2" fillId="4" borderId="21" xfId="0" applyFont="1" applyFill="1" applyBorder="1" applyAlignment="1">
      <alignment horizontal="center"/>
    </xf>
    <xf numFmtId="3" fontId="1" fillId="4" borderId="24" xfId="0" applyNumberFormat="1" applyFont="1" applyFill="1" applyBorder="1"/>
    <xf numFmtId="3" fontId="0" fillId="11" borderId="21" xfId="0" applyNumberFormat="1" applyFill="1" applyBorder="1"/>
    <xf numFmtId="3" fontId="1" fillId="11" borderId="23" xfId="0" applyNumberFormat="1" applyFont="1" applyFill="1" applyBorder="1"/>
    <xf numFmtId="3" fontId="1" fillId="11" borderId="24" xfId="0" applyNumberFormat="1" applyFont="1" applyFill="1" applyBorder="1"/>
    <xf numFmtId="3" fontId="1" fillId="11" borderId="22" xfId="0" applyNumberFormat="1" applyFont="1" applyFill="1" applyBorder="1"/>
    <xf numFmtId="3" fontId="1" fillId="3" borderId="28" xfId="0" applyNumberFormat="1" applyFont="1" applyFill="1" applyBorder="1"/>
    <xf numFmtId="0" fontId="3" fillId="6" borderId="21" xfId="0" applyFont="1" applyFill="1" applyBorder="1" applyAlignment="1">
      <alignment horizontal="center"/>
    </xf>
    <xf numFmtId="0" fontId="3" fillId="5" borderId="21" xfId="0" applyFont="1" applyFill="1" applyBorder="1" applyAlignment="1">
      <alignment horizontal="center"/>
    </xf>
    <xf numFmtId="0" fontId="3" fillId="4" borderId="21" xfId="0" applyFont="1" applyFill="1" applyBorder="1" applyAlignment="1">
      <alignment horizontal="center"/>
    </xf>
    <xf numFmtId="0" fontId="1" fillId="2" borderId="21" xfId="0" applyFont="1" applyFill="1" applyBorder="1" applyAlignment="1">
      <alignment horizontal="center"/>
    </xf>
    <xf numFmtId="3" fontId="1" fillId="2" borderId="24" xfId="0" applyNumberFormat="1" applyFont="1" applyFill="1" applyBorder="1"/>
    <xf numFmtId="0" fontId="1" fillId="7" borderId="20" xfId="0" applyFont="1" applyFill="1" applyBorder="1" applyAlignment="1">
      <alignment horizontal="center"/>
    </xf>
    <xf numFmtId="17" fontId="0" fillId="14" borderId="4" xfId="0" applyNumberFormat="1" applyFill="1" applyBorder="1" applyAlignment="1">
      <alignment horizontal="center"/>
    </xf>
    <xf numFmtId="0" fontId="0" fillId="14" borderId="4" xfId="0" applyFill="1" applyBorder="1"/>
    <xf numFmtId="0" fontId="1" fillId="14" borderId="4" xfId="0" applyFont="1" applyFill="1" applyBorder="1"/>
    <xf numFmtId="17" fontId="1" fillId="14" borderId="4" xfId="0" applyNumberFormat="1" applyFont="1" applyFill="1" applyBorder="1" applyAlignment="1">
      <alignment horizontal="center"/>
    </xf>
    <xf numFmtId="0" fontId="2" fillId="4" borderId="6" xfId="0" applyFont="1" applyFill="1" applyBorder="1" applyAlignment="1">
      <alignment horizontal="center"/>
    </xf>
    <xf numFmtId="0" fontId="2" fillId="6" borderId="6" xfId="0" applyFont="1" applyFill="1" applyBorder="1" applyAlignment="1">
      <alignment horizontal="center"/>
    </xf>
    <xf numFmtId="3" fontId="1" fillId="4" borderId="45" xfId="0" applyNumberFormat="1" applyFont="1" applyFill="1" applyBorder="1"/>
    <xf numFmtId="3" fontId="1" fillId="4" borderId="46" xfId="0" applyNumberFormat="1" applyFont="1" applyFill="1" applyBorder="1"/>
    <xf numFmtId="3" fontId="1" fillId="4" borderId="47" xfId="0" applyNumberFormat="1" applyFont="1" applyFill="1" applyBorder="1"/>
    <xf numFmtId="3" fontId="1" fillId="4" borderId="48" xfId="0" applyNumberFormat="1" applyFont="1" applyFill="1" applyBorder="1"/>
    <xf numFmtId="0" fontId="4" fillId="0" borderId="0" xfId="0" applyFont="1"/>
    <xf numFmtId="0" fontId="1" fillId="0" borderId="0" xfId="0" applyFont="1"/>
    <xf numFmtId="0" fontId="0" fillId="0" borderId="0" xfId="0" applyFont="1"/>
    <xf numFmtId="0" fontId="0" fillId="14" borderId="1" xfId="0" applyFont="1" applyFill="1" applyBorder="1" applyAlignment="1">
      <alignment horizontal="center"/>
    </xf>
    <xf numFmtId="3" fontId="0" fillId="0" borderId="1" xfId="0" applyNumberFormat="1" applyFont="1" applyFill="1" applyBorder="1" applyProtection="1">
      <protection locked="0"/>
    </xf>
    <xf numFmtId="0" fontId="0" fillId="0" borderId="1" xfId="0" applyFont="1" applyFill="1" applyBorder="1" applyProtection="1">
      <protection locked="0"/>
    </xf>
    <xf numFmtId="3" fontId="6" fillId="7"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3" fontId="6" fillId="15" borderId="1" xfId="0" applyNumberFormat="1"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0" fontId="1" fillId="14" borderId="1" xfId="0" applyFont="1" applyFill="1" applyBorder="1" applyAlignment="1">
      <alignment horizontal="center"/>
    </xf>
    <xf numFmtId="3" fontId="6" fillId="11" borderId="1" xfId="0" applyNumberFormat="1" applyFont="1" applyFill="1" applyBorder="1" applyAlignment="1">
      <alignment horizontal="center" vertical="center" wrapText="1"/>
    </xf>
    <xf numFmtId="3" fontId="1" fillId="6" borderId="1" xfId="0" applyNumberFormat="1" applyFont="1" applyFill="1" applyBorder="1"/>
    <xf numFmtId="3" fontId="1" fillId="4" borderId="1" xfId="0" applyNumberFormat="1" applyFont="1" applyFill="1" applyBorder="1"/>
    <xf numFmtId="3" fontId="1" fillId="11" borderId="1" xfId="0" applyNumberFormat="1" applyFont="1" applyFill="1" applyBorder="1"/>
    <xf numFmtId="3" fontId="1" fillId="9" borderId="1" xfId="0" applyNumberFormat="1" applyFont="1" applyFill="1" applyBorder="1"/>
    <xf numFmtId="3" fontId="1" fillId="7" borderId="1" xfId="0" applyNumberFormat="1" applyFont="1" applyFill="1" applyBorder="1"/>
    <xf numFmtId="3" fontId="1" fillId="2" borderId="1" xfId="0" applyNumberFormat="1" applyFont="1" applyFill="1" applyBorder="1"/>
    <xf numFmtId="3" fontId="1" fillId="5" borderId="1" xfId="0" applyNumberFormat="1" applyFont="1" applyFill="1" applyBorder="1"/>
    <xf numFmtId="3" fontId="1" fillId="15" borderId="1" xfId="0" applyNumberFormat="1" applyFont="1" applyFill="1" applyBorder="1"/>
    <xf numFmtId="0" fontId="0" fillId="0" borderId="0" xfId="0" applyFont="1" applyAlignment="1">
      <alignment vertical="top"/>
    </xf>
    <xf numFmtId="0" fontId="0" fillId="7" borderId="1" xfId="0" applyFont="1" applyFill="1" applyBorder="1" applyAlignment="1" applyProtection="1">
      <alignment vertical="top"/>
    </xf>
    <xf numFmtId="3" fontId="0" fillId="0" borderId="1" xfId="0" applyNumberFormat="1" applyFont="1" applyFill="1" applyBorder="1" applyAlignment="1" applyProtection="1">
      <alignment vertical="top"/>
    </xf>
    <xf numFmtId="3" fontId="0" fillId="7" borderId="0" xfId="0" applyNumberFormat="1" applyFont="1" applyFill="1" applyBorder="1" applyAlignment="1" applyProtection="1">
      <alignment vertical="top"/>
    </xf>
    <xf numFmtId="3" fontId="0" fillId="7" borderId="51" xfId="0" applyNumberFormat="1" applyFont="1" applyFill="1" applyBorder="1" applyAlignment="1" applyProtection="1">
      <alignment vertical="top"/>
    </xf>
    <xf numFmtId="3" fontId="0" fillId="7" borderId="12" xfId="0" applyNumberFormat="1" applyFont="1" applyFill="1" applyBorder="1" applyAlignment="1" applyProtection="1">
      <alignment vertical="top"/>
    </xf>
    <xf numFmtId="3" fontId="0" fillId="7" borderId="10" xfId="0" applyNumberFormat="1" applyFont="1" applyFill="1" applyBorder="1" applyAlignment="1" applyProtection="1">
      <alignment vertical="top"/>
    </xf>
    <xf numFmtId="3" fontId="0" fillId="7" borderId="44" xfId="0" applyNumberFormat="1" applyFont="1" applyFill="1" applyBorder="1" applyAlignment="1" applyProtection="1">
      <alignment vertical="top"/>
    </xf>
    <xf numFmtId="3" fontId="0" fillId="7" borderId="11" xfId="0" applyNumberFormat="1" applyFont="1" applyFill="1" applyBorder="1" applyAlignment="1" applyProtection="1">
      <alignment vertical="top"/>
    </xf>
    <xf numFmtId="0" fontId="1" fillId="2" borderId="1" xfId="0" applyFont="1" applyFill="1" applyBorder="1" applyAlignment="1" applyProtection="1">
      <alignment horizontal="center" vertical="top"/>
    </xf>
    <xf numFmtId="0" fontId="1" fillId="2" borderId="1" xfId="0" applyFont="1" applyFill="1" applyBorder="1" applyAlignment="1" applyProtection="1">
      <alignment horizontal="left" vertical="center" wrapText="1"/>
    </xf>
    <xf numFmtId="3" fontId="0" fillId="0" borderId="1" xfId="0" applyNumberFormat="1" applyFont="1" applyBorder="1" applyAlignment="1" applyProtection="1">
      <alignment vertical="top"/>
    </xf>
    <xf numFmtId="0" fontId="0" fillId="0" borderId="0" xfId="0" applyFont="1" applyAlignment="1" applyProtection="1">
      <alignment vertical="top"/>
    </xf>
    <xf numFmtId="0" fontId="1" fillId="11" borderId="1" xfId="0" applyFont="1" applyFill="1" applyBorder="1" applyAlignment="1" applyProtection="1">
      <alignment horizontal="center" vertical="center"/>
    </xf>
    <xf numFmtId="3" fontId="0" fillId="11" borderId="1" xfId="0" applyNumberFormat="1" applyFont="1" applyFill="1" applyBorder="1" applyAlignment="1" applyProtection="1">
      <alignment vertical="top"/>
    </xf>
    <xf numFmtId="3" fontId="0" fillId="0" borderId="4" xfId="0" applyNumberFormat="1" applyFont="1" applyBorder="1" applyAlignment="1" applyProtection="1">
      <alignment vertical="top"/>
    </xf>
    <xf numFmtId="3" fontId="0" fillId="11" borderId="4" xfId="0" applyNumberFormat="1" applyFont="1" applyFill="1" applyBorder="1" applyAlignment="1" applyProtection="1">
      <alignment vertical="top"/>
    </xf>
    <xf numFmtId="3" fontId="0" fillId="11" borderId="5" xfId="0" applyNumberFormat="1" applyFont="1" applyFill="1" applyBorder="1" applyAlignment="1" applyProtection="1">
      <alignment vertical="top"/>
    </xf>
    <xf numFmtId="3" fontId="0" fillId="11" borderId="6" xfId="0" applyNumberFormat="1" applyFont="1" applyFill="1" applyBorder="1" applyAlignment="1" applyProtection="1">
      <alignment vertical="top"/>
    </xf>
    <xf numFmtId="3" fontId="0" fillId="0" borderId="6" xfId="0" applyNumberFormat="1" applyFont="1" applyBorder="1" applyAlignment="1" applyProtection="1">
      <alignment vertical="top"/>
    </xf>
    <xf numFmtId="3" fontId="0" fillId="11" borderId="3" xfId="0" applyNumberFormat="1" applyFont="1" applyFill="1" applyBorder="1" applyAlignment="1" applyProtection="1">
      <alignment vertical="top"/>
    </xf>
    <xf numFmtId="0" fontId="1" fillId="0" borderId="0" xfId="0" applyFont="1" applyAlignment="1" applyProtection="1">
      <alignment vertical="top"/>
    </xf>
    <xf numFmtId="0" fontId="0" fillId="0" borderId="0" xfId="0" applyFont="1" applyAlignment="1"/>
    <xf numFmtId="3" fontId="5" fillId="0" borderId="0" xfId="0" applyNumberFormat="1" applyFont="1" applyFill="1" applyBorder="1" applyAlignment="1">
      <alignment vertical="center"/>
    </xf>
    <xf numFmtId="3" fontId="5" fillId="0" borderId="7" xfId="0" applyNumberFormat="1" applyFont="1" applyFill="1" applyBorder="1" applyAlignment="1">
      <alignment vertical="center"/>
    </xf>
    <xf numFmtId="3" fontId="5" fillId="0" borderId="51" xfId="0" applyNumberFormat="1" applyFont="1" applyFill="1" applyBorder="1" applyAlignment="1">
      <alignment vertical="center"/>
    </xf>
    <xf numFmtId="0" fontId="0" fillId="11" borderId="1" xfId="0" applyFont="1" applyFill="1" applyBorder="1" applyAlignment="1" applyProtection="1">
      <alignment vertical="top"/>
    </xf>
    <xf numFmtId="0" fontId="1" fillId="7" borderId="1" xfId="0" applyFont="1" applyFill="1" applyBorder="1" applyAlignment="1" applyProtection="1">
      <alignment vertical="top"/>
    </xf>
    <xf numFmtId="0" fontId="0" fillId="2" borderId="1" xfId="0" applyFont="1" applyFill="1" applyBorder="1" applyAlignment="1" applyProtection="1">
      <alignment vertical="top"/>
    </xf>
    <xf numFmtId="0" fontId="0" fillId="0" borderId="0" xfId="0" applyFont="1" applyBorder="1" applyAlignment="1" applyProtection="1">
      <alignment vertical="top"/>
    </xf>
    <xf numFmtId="0" fontId="0" fillId="4" borderId="1" xfId="0" applyFont="1" applyFill="1" applyBorder="1" applyAlignment="1" applyProtection="1">
      <alignment vertical="top"/>
    </xf>
    <xf numFmtId="0" fontId="0" fillId="6" borderId="1" xfId="0" applyFont="1" applyFill="1" applyBorder="1" applyAlignment="1" applyProtection="1">
      <alignment vertical="top"/>
    </xf>
    <xf numFmtId="3" fontId="0" fillId="4" borderId="1" xfId="0" applyNumberFormat="1" applyFont="1" applyFill="1" applyBorder="1" applyAlignment="1">
      <alignment vertical="top"/>
    </xf>
    <xf numFmtId="3" fontId="6" fillId="8" borderId="1" xfId="0" applyNumberFormat="1" applyFont="1" applyFill="1" applyBorder="1" applyAlignment="1">
      <alignment horizontal="center" vertical="center"/>
    </xf>
    <xf numFmtId="3" fontId="6" fillId="9" borderId="1" xfId="0" applyNumberFormat="1" applyFont="1" applyFill="1" applyBorder="1" applyAlignment="1">
      <alignment horizontal="center" vertical="center" wrapText="1"/>
    </xf>
    <xf numFmtId="3" fontId="5" fillId="4" borderId="1" xfId="0" applyNumberFormat="1" applyFont="1" applyFill="1" applyBorder="1" applyAlignment="1">
      <alignment vertical="top"/>
    </xf>
    <xf numFmtId="3" fontId="0" fillId="5" borderId="1" xfId="0" applyNumberFormat="1" applyFont="1" applyFill="1" applyBorder="1" applyAlignment="1">
      <alignment vertical="top"/>
    </xf>
    <xf numFmtId="3" fontId="5" fillId="5" borderId="4" xfId="0" applyNumberFormat="1" applyFont="1" applyFill="1" applyBorder="1" applyAlignment="1">
      <alignment vertical="center"/>
    </xf>
    <xf numFmtId="3" fontId="0" fillId="5" borderId="4" xfId="0" applyNumberFormat="1" applyFont="1" applyFill="1" applyBorder="1" applyAlignment="1"/>
    <xf numFmtId="3" fontId="6" fillId="9" borderId="2" xfId="0" applyNumberFormat="1" applyFont="1" applyFill="1" applyBorder="1" applyAlignment="1">
      <alignment horizontal="center" vertical="center" wrapText="1"/>
    </xf>
    <xf numFmtId="3" fontId="0" fillId="5" borderId="0" xfId="0" applyNumberFormat="1" applyFont="1" applyFill="1" applyBorder="1" applyAlignment="1"/>
    <xf numFmtId="3" fontId="0" fillId="5" borderId="50" xfId="0" applyNumberFormat="1" applyFont="1" applyFill="1" applyBorder="1" applyAlignment="1"/>
    <xf numFmtId="3" fontId="0" fillId="5" borderId="12" xfId="0" applyNumberFormat="1" applyFont="1" applyFill="1" applyBorder="1" applyAlignment="1"/>
    <xf numFmtId="3" fontId="0" fillId="5" borderId="7" xfId="0" applyNumberFormat="1" applyFont="1" applyFill="1" applyBorder="1" applyAlignment="1"/>
    <xf numFmtId="3" fontId="0" fillId="5" borderId="51" xfId="0" applyNumberFormat="1" applyFont="1" applyFill="1" applyBorder="1" applyAlignment="1"/>
    <xf numFmtId="3" fontId="0" fillId="5" borderId="44" xfId="0" applyNumberFormat="1" applyFont="1" applyFill="1" applyBorder="1" applyAlignment="1"/>
    <xf numFmtId="3" fontId="0" fillId="5" borderId="11" xfId="0" applyNumberFormat="1" applyFont="1" applyFill="1" applyBorder="1" applyAlignment="1"/>
    <xf numFmtId="3" fontId="0" fillId="5" borderId="4" xfId="0" applyNumberFormat="1" applyFont="1" applyFill="1" applyBorder="1" applyAlignment="1">
      <alignment vertical="top"/>
    </xf>
    <xf numFmtId="3" fontId="0" fillId="5" borderId="9" xfId="0" applyNumberFormat="1" applyFont="1" applyFill="1" applyBorder="1" applyAlignment="1">
      <alignment vertical="top"/>
    </xf>
    <xf numFmtId="3" fontId="0" fillId="5" borderId="8" xfId="0" applyNumberFormat="1" applyFont="1" applyFill="1" applyBorder="1" applyAlignment="1"/>
    <xf numFmtId="3" fontId="0" fillId="7" borderId="1" xfId="0" applyNumberFormat="1" applyFont="1" applyFill="1" applyBorder="1" applyAlignment="1" applyProtection="1">
      <alignment vertical="top"/>
    </xf>
    <xf numFmtId="0" fontId="0" fillId="7" borderId="4" xfId="0" applyFont="1" applyFill="1" applyBorder="1" applyAlignment="1" applyProtection="1">
      <alignment vertical="top"/>
    </xf>
    <xf numFmtId="0" fontId="0" fillId="7" borderId="2" xfId="0" applyFont="1" applyFill="1" applyBorder="1" applyAlignment="1" applyProtection="1">
      <alignment vertical="top"/>
    </xf>
    <xf numFmtId="0" fontId="0" fillId="7" borderId="3" xfId="0" applyFont="1" applyFill="1" applyBorder="1" applyAlignment="1" applyProtection="1">
      <alignment vertical="top"/>
    </xf>
    <xf numFmtId="4" fontId="0" fillId="2" borderId="2" xfId="0" applyNumberFormat="1" applyFont="1" applyFill="1" applyBorder="1" applyAlignment="1">
      <alignment vertical="top"/>
    </xf>
    <xf numFmtId="4" fontId="0" fillId="2" borderId="8" xfId="0" applyNumberFormat="1" applyFont="1" applyFill="1" applyBorder="1" applyAlignment="1">
      <alignment vertical="top"/>
    </xf>
    <xf numFmtId="4" fontId="0" fillId="2" borderId="6"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0" xfId="0" applyNumberFormat="1" applyFont="1" applyFill="1" applyBorder="1" applyAlignment="1">
      <alignment vertical="top"/>
    </xf>
    <xf numFmtId="4" fontId="0" fillId="2" borderId="44" xfId="0" applyNumberFormat="1" applyFont="1" applyFill="1" applyBorder="1" applyAlignment="1">
      <alignment vertical="top"/>
    </xf>
    <xf numFmtId="4" fontId="0" fillId="2" borderId="5" xfId="0" applyNumberFormat="1" applyFont="1" applyFill="1" applyBorder="1" applyAlignment="1">
      <alignment vertical="top"/>
    </xf>
    <xf numFmtId="4" fontId="0" fillId="2" borderId="3" xfId="0" applyNumberFormat="1" applyFont="1" applyFill="1" applyBorder="1" applyAlignment="1">
      <alignment vertical="top"/>
    </xf>
    <xf numFmtId="4" fontId="0" fillId="12" borderId="4" xfId="0" applyNumberFormat="1" applyFont="1" applyFill="1" applyBorder="1" applyAlignment="1">
      <alignment vertical="top"/>
    </xf>
    <xf numFmtId="4" fontId="0" fillId="12" borderId="6" xfId="0" applyNumberFormat="1" applyFont="1" applyFill="1" applyBorder="1" applyAlignment="1">
      <alignment vertical="top"/>
    </xf>
    <xf numFmtId="4" fontId="0" fillId="12" borderId="8" xfId="0" applyNumberFormat="1" applyFont="1" applyFill="1" applyBorder="1" applyAlignment="1">
      <alignment vertical="top"/>
    </xf>
    <xf numFmtId="4" fontId="0" fillId="12" borderId="50" xfId="0" applyNumberFormat="1" applyFont="1" applyFill="1" applyBorder="1" applyAlignment="1">
      <alignment vertical="top"/>
    </xf>
    <xf numFmtId="4" fontId="0" fillId="12" borderId="0" xfId="0" applyNumberFormat="1" applyFont="1" applyFill="1" applyBorder="1" applyAlignment="1">
      <alignment vertical="top"/>
    </xf>
    <xf numFmtId="4" fontId="0" fillId="12" borderId="12" xfId="0" applyNumberFormat="1" applyFont="1" applyFill="1" applyBorder="1" applyAlignment="1">
      <alignment vertical="top"/>
    </xf>
    <xf numFmtId="4" fontId="0" fillId="12" borderId="7" xfId="0" applyNumberFormat="1" applyFont="1" applyFill="1" applyBorder="1" applyAlignment="1">
      <alignment vertical="top"/>
    </xf>
    <xf numFmtId="4" fontId="0" fillId="12" borderId="51" xfId="0" applyNumberFormat="1" applyFont="1" applyFill="1" applyBorder="1" applyAlignment="1">
      <alignment vertical="top"/>
    </xf>
    <xf numFmtId="4" fontId="0" fillId="12" borderId="10" xfId="0" applyNumberFormat="1" applyFont="1" applyFill="1" applyBorder="1" applyAlignment="1">
      <alignment vertical="top"/>
    </xf>
    <xf numFmtId="4" fontId="0" fillId="12" borderId="44" xfId="0" applyNumberFormat="1" applyFont="1" applyFill="1" applyBorder="1" applyAlignment="1">
      <alignment vertical="top"/>
    </xf>
    <xf numFmtId="4" fontId="0" fillId="12" borderId="11" xfId="0" applyNumberFormat="1" applyFont="1" applyFill="1" applyBorder="1" applyAlignment="1">
      <alignment vertical="top"/>
    </xf>
    <xf numFmtId="0" fontId="0" fillId="12" borderId="1" xfId="0" applyFont="1" applyFill="1" applyBorder="1" applyAlignment="1" applyProtection="1">
      <alignment vertical="top"/>
    </xf>
    <xf numFmtId="0" fontId="0" fillId="12" borderId="4" xfId="0" applyFont="1" applyFill="1" applyBorder="1" applyAlignment="1" applyProtection="1">
      <alignment vertical="top"/>
    </xf>
    <xf numFmtId="0" fontId="0" fillId="12" borderId="2" xfId="0" applyFont="1" applyFill="1" applyBorder="1" applyAlignment="1" applyProtection="1">
      <alignment vertical="top"/>
    </xf>
    <xf numFmtId="4" fontId="1" fillId="12" borderId="9" xfId="0" applyNumberFormat="1" applyFont="1" applyFill="1" applyBorder="1" applyAlignment="1">
      <alignment vertical="top"/>
    </xf>
    <xf numFmtId="4" fontId="1" fillId="12" borderId="2" xfId="0" applyNumberFormat="1" applyFont="1" applyFill="1" applyBorder="1" applyAlignment="1">
      <alignment vertical="top"/>
    </xf>
    <xf numFmtId="0" fontId="0" fillId="12" borderId="3" xfId="0" applyFont="1" applyFill="1" applyBorder="1" applyAlignment="1" applyProtection="1">
      <alignment vertical="top"/>
    </xf>
    <xf numFmtId="0" fontId="0" fillId="12" borderId="4" xfId="0" applyFont="1" applyFill="1" applyBorder="1" applyAlignment="1">
      <alignment vertical="top"/>
    </xf>
    <xf numFmtId="4" fontId="0" fillId="12" borderId="5" xfId="0" applyNumberFormat="1" applyFont="1" applyFill="1" applyBorder="1" applyAlignment="1">
      <alignment vertical="top"/>
    </xf>
    <xf numFmtId="4" fontId="0" fillId="7" borderId="4" xfId="0" applyNumberFormat="1" applyFont="1" applyFill="1" applyBorder="1" applyAlignment="1">
      <alignment vertical="top"/>
    </xf>
    <xf numFmtId="4" fontId="0" fillId="7" borderId="6" xfId="0" applyNumberFormat="1" applyFont="1" applyFill="1" applyBorder="1" applyAlignment="1">
      <alignment vertical="top"/>
    </xf>
    <xf numFmtId="4" fontId="0" fillId="7" borderId="50" xfId="0" applyNumberFormat="1" applyFont="1" applyFill="1" applyBorder="1" applyAlignment="1">
      <alignment vertical="top"/>
    </xf>
    <xf numFmtId="4" fontId="0" fillId="7" borderId="10" xfId="0" applyNumberFormat="1" applyFont="1" applyFill="1" applyBorder="1" applyAlignment="1">
      <alignment vertical="top"/>
    </xf>
    <xf numFmtId="4" fontId="0" fillId="7" borderId="0" xfId="0" applyNumberFormat="1" applyFont="1" applyFill="1" applyBorder="1" applyAlignment="1">
      <alignment vertical="top"/>
    </xf>
    <xf numFmtId="4" fontId="0" fillId="7" borderId="51" xfId="0" applyNumberFormat="1" applyFont="1" applyFill="1" applyBorder="1" applyAlignment="1">
      <alignment vertical="top"/>
    </xf>
    <xf numFmtId="4" fontId="0" fillId="7" borderId="8" xfId="0" applyNumberFormat="1" applyFont="1" applyFill="1" applyBorder="1" applyAlignment="1">
      <alignment vertical="top"/>
    </xf>
    <xf numFmtId="4" fontId="0" fillId="7" borderId="12" xfId="0" applyNumberFormat="1" applyFont="1" applyFill="1" applyBorder="1" applyAlignment="1">
      <alignment vertical="top"/>
    </xf>
    <xf numFmtId="4" fontId="0" fillId="7" borderId="44" xfId="0" applyNumberFormat="1" applyFont="1" applyFill="1" applyBorder="1" applyAlignment="1">
      <alignment vertical="top"/>
    </xf>
    <xf numFmtId="4" fontId="0" fillId="7" borderId="7" xfId="0" applyNumberFormat="1" applyFont="1" applyFill="1" applyBorder="1" applyAlignment="1">
      <alignment vertical="top"/>
    </xf>
    <xf numFmtId="4" fontId="0" fillId="7" borderId="5" xfId="0" applyNumberFormat="1" applyFont="1" applyFill="1" applyBorder="1" applyAlignment="1">
      <alignment vertical="top"/>
    </xf>
    <xf numFmtId="4" fontId="0" fillId="7" borderId="11" xfId="0" applyNumberFormat="1" applyFont="1" applyFill="1" applyBorder="1" applyAlignment="1">
      <alignment vertical="top"/>
    </xf>
    <xf numFmtId="4" fontId="0" fillId="7" borderId="3" xfId="0" applyNumberFormat="1" applyFont="1" applyFill="1" applyBorder="1" applyAlignment="1">
      <alignment vertical="top"/>
    </xf>
    <xf numFmtId="4" fontId="1" fillId="7" borderId="9" xfId="0" applyNumberFormat="1" applyFont="1" applyFill="1" applyBorder="1" applyAlignment="1">
      <alignment vertical="top"/>
    </xf>
    <xf numFmtId="4" fontId="1" fillId="7" borderId="2" xfId="0" applyNumberFormat="1" applyFont="1" applyFill="1" applyBorder="1" applyAlignment="1">
      <alignment vertical="top"/>
    </xf>
    <xf numFmtId="0" fontId="0" fillId="7" borderId="4" xfId="0" applyFont="1" applyFill="1" applyBorder="1" applyAlignment="1">
      <alignment vertical="top"/>
    </xf>
    <xf numFmtId="4" fontId="0" fillId="16" borderId="2" xfId="0" applyNumberFormat="1" applyFont="1" applyFill="1" applyBorder="1" applyAlignment="1">
      <alignment vertical="top"/>
    </xf>
    <xf numFmtId="4" fontId="0" fillId="16" borderId="50" xfId="0" applyNumberFormat="1" applyFont="1" applyFill="1" applyBorder="1" applyAlignment="1">
      <alignment vertical="top"/>
    </xf>
    <xf numFmtId="4" fontId="0" fillId="16" borderId="44" xfId="0" applyNumberFormat="1" applyFont="1" applyFill="1" applyBorder="1" applyAlignment="1">
      <alignment vertical="top"/>
    </xf>
    <xf numFmtId="4" fontId="0" fillId="16" borderId="5" xfId="0" applyNumberFormat="1" applyFont="1" applyFill="1" applyBorder="1" applyAlignment="1">
      <alignment vertical="top"/>
    </xf>
    <xf numFmtId="4" fontId="0" fillId="16" borderId="3" xfId="0" applyNumberFormat="1" applyFont="1" applyFill="1" applyBorder="1" applyAlignment="1">
      <alignment vertical="top"/>
    </xf>
    <xf numFmtId="0" fontId="0" fillId="9" borderId="1" xfId="0" applyFont="1" applyFill="1" applyBorder="1" applyAlignment="1" applyProtection="1">
      <alignment vertical="top"/>
    </xf>
    <xf numFmtId="4" fontId="0" fillId="9" borderId="8" xfId="0" applyNumberFormat="1" applyFont="1" applyFill="1" applyBorder="1" applyAlignment="1">
      <alignment vertical="top"/>
    </xf>
    <xf numFmtId="4" fontId="0" fillId="9" borderId="4" xfId="0" applyNumberFormat="1" applyFont="1" applyFill="1" applyBorder="1" applyAlignment="1">
      <alignment vertical="top"/>
    </xf>
    <xf numFmtId="4" fontId="0" fillId="9" borderId="6" xfId="0" applyNumberFormat="1" applyFont="1" applyFill="1" applyBorder="1" applyAlignment="1">
      <alignment vertical="top"/>
    </xf>
    <xf numFmtId="4" fontId="0" fillId="9" borderId="50" xfId="0" applyNumberFormat="1" applyFont="1" applyFill="1" applyBorder="1" applyAlignment="1">
      <alignment vertical="top"/>
    </xf>
    <xf numFmtId="4" fontId="0" fillId="9" borderId="10" xfId="0" applyNumberFormat="1" applyFont="1" applyFill="1" applyBorder="1" applyAlignment="1">
      <alignment vertical="top"/>
    </xf>
    <xf numFmtId="4" fontId="0" fillId="9" borderId="0" xfId="0" applyNumberFormat="1" applyFont="1" applyFill="1" applyBorder="1" applyAlignment="1">
      <alignment vertical="top"/>
    </xf>
    <xf numFmtId="4" fontId="0" fillId="9" borderId="51" xfId="0" applyNumberFormat="1" applyFont="1" applyFill="1" applyBorder="1" applyAlignment="1">
      <alignment vertical="top"/>
    </xf>
    <xf numFmtId="0" fontId="0" fillId="9" borderId="4" xfId="0" applyFont="1" applyFill="1" applyBorder="1" applyAlignment="1" applyProtection="1">
      <alignment vertical="top"/>
    </xf>
    <xf numFmtId="4" fontId="0" fillId="9" borderId="12" xfId="0" applyNumberFormat="1" applyFont="1" applyFill="1" applyBorder="1" applyAlignment="1">
      <alignment vertical="top"/>
    </xf>
    <xf numFmtId="4" fontId="0" fillId="9" borderId="44" xfId="0" applyNumberFormat="1" applyFont="1" applyFill="1" applyBorder="1" applyAlignment="1">
      <alignment vertical="top"/>
    </xf>
    <xf numFmtId="4" fontId="0" fillId="9" borderId="7" xfId="0" applyNumberFormat="1" applyFont="1" applyFill="1" applyBorder="1" applyAlignment="1">
      <alignment vertical="top"/>
    </xf>
    <xf numFmtId="4" fontId="0" fillId="9" borderId="5" xfId="0" applyNumberFormat="1" applyFont="1" applyFill="1" applyBorder="1" applyAlignment="1">
      <alignment vertical="top"/>
    </xf>
    <xf numFmtId="4" fontId="0" fillId="9" borderId="11" xfId="0" applyNumberFormat="1" applyFont="1" applyFill="1" applyBorder="1" applyAlignment="1">
      <alignment vertical="top"/>
    </xf>
    <xf numFmtId="4" fontId="0" fillId="9" borderId="3" xfId="0" applyNumberFormat="1" applyFont="1" applyFill="1" applyBorder="1" applyAlignment="1">
      <alignment vertical="top"/>
    </xf>
    <xf numFmtId="0" fontId="0" fillId="9" borderId="2" xfId="0" applyFont="1" applyFill="1" applyBorder="1" applyAlignment="1" applyProtection="1">
      <alignment vertical="top"/>
    </xf>
    <xf numFmtId="4" fontId="1" fillId="9" borderId="9" xfId="0" applyNumberFormat="1" applyFont="1" applyFill="1" applyBorder="1" applyAlignment="1">
      <alignment vertical="top"/>
    </xf>
    <xf numFmtId="4" fontId="1" fillId="9" borderId="2" xfId="0" applyNumberFormat="1" applyFont="1" applyFill="1" applyBorder="1" applyAlignment="1">
      <alignment vertical="top"/>
    </xf>
    <xf numFmtId="0" fontId="0" fillId="9" borderId="4" xfId="0" applyFont="1" applyFill="1" applyBorder="1" applyAlignment="1">
      <alignment vertical="top"/>
    </xf>
    <xf numFmtId="0" fontId="0" fillId="9" borderId="3" xfId="0" applyFont="1" applyFill="1" applyBorder="1" applyAlignment="1" applyProtection="1">
      <alignment vertical="top"/>
    </xf>
    <xf numFmtId="4" fontId="0" fillId="5" borderId="50" xfId="0" applyNumberFormat="1" applyFont="1" applyFill="1" applyBorder="1" applyAlignment="1">
      <alignment vertical="top"/>
    </xf>
    <xf numFmtId="4" fontId="0" fillId="5" borderId="2" xfId="0" applyNumberFormat="1" applyFont="1" applyFill="1" applyBorder="1" applyAlignment="1">
      <alignment vertical="top"/>
    </xf>
    <xf numFmtId="4" fontId="0" fillId="5" borderId="8" xfId="0" applyNumberFormat="1" applyFont="1" applyFill="1" applyBorder="1" applyAlignment="1">
      <alignment vertical="top"/>
    </xf>
    <xf numFmtId="4" fontId="0" fillId="5" borderId="44" xfId="0" applyNumberFormat="1" applyFont="1" applyFill="1" applyBorder="1" applyAlignment="1">
      <alignment vertical="top"/>
    </xf>
    <xf numFmtId="4" fontId="0" fillId="5" borderId="5" xfId="0" applyNumberFormat="1" applyFont="1" applyFill="1" applyBorder="1" applyAlignment="1">
      <alignment vertical="top"/>
    </xf>
    <xf numFmtId="4" fontId="0" fillId="5" borderId="3" xfId="0" applyNumberFormat="1" applyFont="1" applyFill="1" applyBorder="1" applyAlignment="1">
      <alignment vertical="top"/>
    </xf>
    <xf numFmtId="0" fontId="9" fillId="0" borderId="0" xfId="0" applyFont="1"/>
    <xf numFmtId="0" fontId="14" fillId="18" borderId="3" xfId="0" applyFont="1" applyFill="1" applyBorder="1" applyAlignment="1">
      <alignment horizontal="center" vertical="top" wrapText="1"/>
    </xf>
    <xf numFmtId="0" fontId="13" fillId="20" borderId="1" xfId="0" applyFont="1" applyFill="1" applyBorder="1" applyAlignment="1">
      <alignment horizontal="center" vertical="top" wrapText="1"/>
    </xf>
    <xf numFmtId="0" fontId="14" fillId="18"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2" fillId="20" borderId="2" xfId="0" applyFont="1" applyFill="1" applyBorder="1" applyAlignment="1">
      <alignment horizontal="center" vertical="top" wrapText="1"/>
    </xf>
    <xf numFmtId="0" fontId="13" fillId="20" borderId="2" xfId="0" applyFont="1" applyFill="1" applyBorder="1" applyAlignment="1">
      <alignment horizontal="center" vertical="top" wrapText="1"/>
    </xf>
    <xf numFmtId="3" fontId="13" fillId="0" borderId="2" xfId="0" applyNumberFormat="1" applyFont="1" applyBorder="1" applyAlignment="1" applyProtection="1">
      <alignment horizontal="right" vertical="top" wrapText="1"/>
      <protection locked="0"/>
    </xf>
    <xf numFmtId="3" fontId="13" fillId="0" borderId="2" xfId="0" applyNumberFormat="1" applyFont="1" applyBorder="1" applyAlignment="1" applyProtection="1">
      <alignment horizontal="right" vertical="top" wrapText="1"/>
      <protection locked="0"/>
    </xf>
    <xf numFmtId="0" fontId="13" fillId="24" borderId="2" xfId="0" applyFont="1" applyFill="1" applyBorder="1" applyAlignment="1" applyProtection="1">
      <alignment horizontal="center" vertical="top" wrapText="1"/>
    </xf>
    <xf numFmtId="3" fontId="13" fillId="0" borderId="1" xfId="0" applyNumberFormat="1" applyFont="1" applyBorder="1" applyAlignment="1" applyProtection="1">
      <alignment horizontal="right" vertical="top" wrapText="1"/>
      <protection locked="0"/>
    </xf>
    <xf numFmtId="3" fontId="13" fillId="26" borderId="1" xfId="0" applyNumberFormat="1" applyFont="1" applyFill="1" applyBorder="1" applyAlignment="1">
      <alignment horizontal="right" vertical="top" wrapText="1"/>
    </xf>
    <xf numFmtId="0" fontId="12" fillId="20" borderId="1" xfId="0" applyFont="1" applyFill="1" applyBorder="1" applyAlignment="1">
      <alignment horizontal="center" vertical="top" wrapText="1"/>
    </xf>
    <xf numFmtId="3" fontId="13" fillId="27" borderId="2" xfId="0" applyNumberFormat="1" applyFont="1" applyFill="1" applyBorder="1" applyAlignment="1">
      <alignment horizontal="right" vertical="top" wrapText="1"/>
    </xf>
    <xf numFmtId="0" fontId="13" fillId="0" borderId="1" xfId="0" applyFont="1" applyBorder="1" applyAlignment="1" applyProtection="1">
      <alignment horizontal="left" vertical="top" wrapText="1"/>
      <protection locked="0"/>
    </xf>
    <xf numFmtId="0" fontId="13" fillId="24" borderId="1" xfId="0" applyFont="1" applyFill="1" applyBorder="1" applyAlignment="1">
      <alignment horizontal="left" vertical="top" wrapText="1"/>
    </xf>
    <xf numFmtId="3" fontId="13" fillId="26" borderId="2" xfId="0" applyNumberFormat="1" applyFont="1" applyFill="1" applyBorder="1" applyAlignment="1">
      <alignment horizontal="right" vertical="top" wrapText="1"/>
    </xf>
    <xf numFmtId="0" fontId="13" fillId="21" borderId="1" xfId="0" applyFont="1" applyFill="1" applyBorder="1" applyAlignment="1">
      <alignment horizontal="left" vertical="top" wrapText="1"/>
    </xf>
    <xf numFmtId="3" fontId="13" fillId="0" borderId="1" xfId="0" applyNumberFormat="1" applyFont="1" applyFill="1" applyBorder="1" applyAlignment="1" applyProtection="1">
      <alignment horizontal="right" vertical="top" wrapText="1"/>
      <protection locked="0"/>
    </xf>
    <xf numFmtId="0" fontId="14" fillId="18" borderId="1" xfId="0" applyFont="1" applyFill="1" applyBorder="1" applyAlignment="1">
      <alignment horizontal="left" vertical="top" wrapText="1"/>
    </xf>
    <xf numFmtId="0" fontId="13" fillId="28" borderId="1" xfId="0" applyFont="1" applyFill="1" applyBorder="1" applyAlignment="1">
      <alignment horizontal="left" vertical="top" wrapText="1"/>
    </xf>
    <xf numFmtId="3" fontId="13" fillId="0" borderId="1" xfId="0" applyNumberFormat="1" applyFont="1" applyBorder="1" applyAlignment="1" applyProtection="1">
      <alignment vertical="top" wrapText="1"/>
      <protection locked="0"/>
    </xf>
    <xf numFmtId="0" fontId="13" fillId="2" borderId="1" xfId="0" applyFont="1" applyFill="1" applyBorder="1" applyAlignment="1">
      <alignment horizontal="left" vertical="top" wrapText="1"/>
    </xf>
    <xf numFmtId="0" fontId="13" fillId="2" borderId="1" xfId="0" applyFont="1" applyFill="1" applyBorder="1" applyAlignment="1">
      <alignment horizontal="justify" vertical="top" wrapText="1"/>
    </xf>
    <xf numFmtId="0" fontId="13" fillId="29" borderId="1" xfId="0" applyFont="1" applyFill="1" applyBorder="1" applyAlignment="1">
      <alignment horizontal="left" vertical="top" wrapText="1"/>
    </xf>
    <xf numFmtId="0" fontId="13" fillId="19" borderId="1" xfId="0" applyFont="1" applyFill="1" applyBorder="1" applyAlignment="1">
      <alignment horizontal="left" vertical="top" wrapText="1"/>
    </xf>
    <xf numFmtId="3" fontId="0" fillId="7" borderId="1" xfId="0" applyNumberFormat="1" applyFont="1" applyFill="1" applyBorder="1" applyProtection="1">
      <protection locked="0"/>
    </xf>
    <xf numFmtId="3" fontId="6" fillId="30" borderId="1" xfId="0" applyNumberFormat="1" applyFont="1" applyFill="1" applyBorder="1" applyAlignment="1">
      <alignment horizontal="center" vertical="center" wrapText="1"/>
    </xf>
    <xf numFmtId="3" fontId="1" fillId="30" borderId="1" xfId="0" applyNumberFormat="1" applyFont="1" applyFill="1" applyBorder="1"/>
    <xf numFmtId="0" fontId="1" fillId="14" borderId="0" xfId="0" applyFont="1" applyFill="1"/>
    <xf numFmtId="0" fontId="1" fillId="0" borderId="0" xfId="0" applyFont="1" applyFill="1" applyBorder="1" applyAlignment="1">
      <alignment horizontal="center"/>
    </xf>
    <xf numFmtId="3" fontId="1" fillId="0" borderId="0" xfId="0" applyNumberFormat="1" applyFont="1" applyFill="1" applyBorder="1"/>
    <xf numFmtId="0" fontId="1" fillId="14" borderId="1" xfId="0" applyFont="1" applyFill="1" applyBorder="1"/>
    <xf numFmtId="0" fontId="0" fillId="14" borderId="1" xfId="0" applyFont="1" applyFill="1" applyBorder="1" applyAlignment="1">
      <alignment vertical="top" wrapText="1"/>
    </xf>
    <xf numFmtId="4" fontId="0" fillId="14" borderId="1" xfId="0" applyNumberFormat="1" applyFont="1" applyFill="1" applyBorder="1" applyAlignment="1">
      <alignment horizontal="right" vertical="top"/>
    </xf>
    <xf numFmtId="0" fontId="0" fillId="14" borderId="1" xfId="0" applyFont="1" applyFill="1" applyBorder="1" applyAlignment="1">
      <alignment vertical="top"/>
    </xf>
    <xf numFmtId="0" fontId="1" fillId="14" borderId="1" xfId="0" applyFont="1" applyFill="1" applyBorder="1" applyAlignment="1">
      <alignment vertical="top" wrapText="1"/>
    </xf>
    <xf numFmtId="3" fontId="0" fillId="14" borderId="1" xfId="0" applyNumberFormat="1" applyFont="1" applyFill="1" applyBorder="1" applyAlignment="1">
      <alignment vertical="top" wrapText="1"/>
    </xf>
    <xf numFmtId="3" fontId="0" fillId="14" borderId="1" xfId="0" applyNumberFormat="1" applyFont="1" applyFill="1" applyBorder="1" applyAlignment="1">
      <alignment vertical="top"/>
    </xf>
    <xf numFmtId="3" fontId="1" fillId="14" borderId="1" xfId="0" applyNumberFormat="1" applyFont="1" applyFill="1" applyBorder="1" applyAlignment="1">
      <alignment vertical="top"/>
    </xf>
    <xf numFmtId="4" fontId="0" fillId="14" borderId="4" xfId="0" applyNumberFormat="1" applyFont="1" applyFill="1" applyBorder="1" applyAlignment="1">
      <alignment horizontal="right" vertical="top"/>
    </xf>
    <xf numFmtId="4" fontId="1" fillId="14" borderId="4" xfId="0" applyNumberFormat="1" applyFont="1" applyFill="1" applyBorder="1" applyAlignment="1">
      <alignment horizontal="right" vertical="top"/>
    </xf>
    <xf numFmtId="0" fontId="0" fillId="14" borderId="4" xfId="0" applyFont="1" applyFill="1" applyBorder="1" applyAlignment="1">
      <alignment vertical="top"/>
    </xf>
    <xf numFmtId="4" fontId="0" fillId="14" borderId="0" xfId="0" applyNumberFormat="1" applyFont="1" applyFill="1" applyBorder="1" applyAlignment="1">
      <alignment horizontal="right" vertical="top"/>
    </xf>
    <xf numFmtId="0" fontId="0" fillId="14" borderId="0" xfId="0" applyFont="1" applyFill="1" applyBorder="1" applyAlignment="1">
      <alignment vertical="top"/>
    </xf>
    <xf numFmtId="4" fontId="0" fillId="14" borderId="7" xfId="0" applyNumberFormat="1" applyFont="1" applyFill="1" applyBorder="1" applyAlignment="1">
      <alignment horizontal="right" vertical="top"/>
    </xf>
    <xf numFmtId="4" fontId="0" fillId="14" borderId="51" xfId="0" applyNumberFormat="1" applyFont="1" applyFill="1" applyBorder="1" applyAlignment="1">
      <alignment horizontal="right" vertical="top"/>
    </xf>
    <xf numFmtId="0" fontId="0" fillId="14" borderId="7" xfId="0" applyFont="1" applyFill="1" applyBorder="1" applyAlignment="1">
      <alignment vertical="top"/>
    </xf>
    <xf numFmtId="0" fontId="0" fillId="14" borderId="51" xfId="0" applyFont="1" applyFill="1" applyBorder="1" applyAlignment="1">
      <alignment vertical="top"/>
    </xf>
    <xf numFmtId="0" fontId="0" fillId="14" borderId="10" xfId="0" applyFont="1" applyFill="1" applyBorder="1" applyAlignment="1">
      <alignment vertical="top"/>
    </xf>
    <xf numFmtId="0" fontId="0" fillId="14" borderId="44" xfId="0" applyFont="1" applyFill="1" applyBorder="1" applyAlignment="1">
      <alignment vertical="top"/>
    </xf>
    <xf numFmtId="0" fontId="0" fillId="14" borderId="11" xfId="0" applyFont="1" applyFill="1" applyBorder="1" applyAlignment="1">
      <alignment vertical="top"/>
    </xf>
    <xf numFmtId="4" fontId="1" fillId="14" borderId="6" xfId="0" applyNumberFormat="1" applyFont="1" applyFill="1" applyBorder="1" applyAlignment="1">
      <alignment horizontal="right" vertical="top"/>
    </xf>
    <xf numFmtId="4" fontId="0" fillId="14" borderId="2" xfId="0" applyNumberFormat="1" applyFont="1" applyFill="1" applyBorder="1" applyAlignment="1">
      <alignment horizontal="right" vertical="top"/>
    </xf>
    <xf numFmtId="4" fontId="0" fillId="14" borderId="8" xfId="0" applyNumberFormat="1" applyFont="1" applyFill="1" applyBorder="1" applyAlignment="1">
      <alignment horizontal="right" vertical="top"/>
    </xf>
    <xf numFmtId="4" fontId="0" fillId="14" borderId="12" xfId="0" applyNumberFormat="1" applyFont="1" applyFill="1" applyBorder="1" applyAlignment="1">
      <alignment horizontal="right" vertical="top"/>
    </xf>
    <xf numFmtId="0" fontId="0" fillId="14" borderId="8" xfId="0" applyFont="1" applyFill="1" applyBorder="1" applyAlignment="1">
      <alignment vertical="top"/>
    </xf>
    <xf numFmtId="0" fontId="0" fillId="14" borderId="12" xfId="0" applyFont="1" applyFill="1" applyBorder="1" applyAlignment="1">
      <alignment vertical="top"/>
    </xf>
    <xf numFmtId="0" fontId="0" fillId="14" borderId="5" xfId="0" applyFont="1" applyFill="1" applyBorder="1" applyAlignment="1">
      <alignment vertical="top"/>
    </xf>
    <xf numFmtId="0" fontId="0" fillId="14" borderId="6" xfId="0" applyFont="1" applyFill="1" applyBorder="1" applyAlignment="1">
      <alignment vertical="top"/>
    </xf>
    <xf numFmtId="0" fontId="0" fillId="14" borderId="50" xfId="0" applyFont="1" applyFill="1" applyBorder="1" applyAlignment="1">
      <alignment vertical="top"/>
    </xf>
    <xf numFmtId="3" fontId="0" fillId="14" borderId="2" xfId="0" applyNumberFormat="1" applyFont="1" applyFill="1" applyBorder="1" applyAlignment="1">
      <alignment vertical="top"/>
    </xf>
    <xf numFmtId="3" fontId="0" fillId="14" borderId="8" xfId="0" applyNumberFormat="1" applyFont="1" applyFill="1" applyBorder="1" applyAlignment="1">
      <alignment vertical="top"/>
    </xf>
    <xf numFmtId="3" fontId="0" fillId="14" borderId="4" xfId="0" applyNumberFormat="1" applyFont="1" applyFill="1" applyBorder="1" applyAlignment="1">
      <alignment vertical="top" wrapText="1"/>
    </xf>
    <xf numFmtId="3" fontId="0" fillId="14" borderId="5" xfId="0" applyNumberFormat="1" applyFont="1" applyFill="1" applyBorder="1" applyAlignment="1">
      <alignment vertical="top"/>
    </xf>
    <xf numFmtId="3" fontId="5" fillId="5" borderId="8" xfId="0" applyNumberFormat="1" applyFont="1" applyFill="1" applyBorder="1" applyAlignment="1">
      <alignment vertical="center"/>
    </xf>
    <xf numFmtId="3" fontId="5" fillId="5" borderId="50" xfId="0" applyNumberFormat="1" applyFont="1" applyFill="1" applyBorder="1" applyAlignment="1">
      <alignment vertical="center"/>
    </xf>
    <xf numFmtId="3" fontId="5" fillId="5" borderId="12" xfId="0" applyNumberFormat="1" applyFont="1" applyFill="1" applyBorder="1" applyAlignment="1">
      <alignment vertical="center"/>
    </xf>
    <xf numFmtId="3" fontId="5" fillId="5" borderId="7" xfId="0" applyNumberFormat="1" applyFont="1" applyFill="1" applyBorder="1" applyAlignment="1">
      <alignment vertical="center"/>
    </xf>
    <xf numFmtId="3" fontId="5" fillId="5" borderId="0" xfId="0" applyNumberFormat="1" applyFont="1" applyFill="1" applyBorder="1" applyAlignment="1">
      <alignment vertical="center"/>
    </xf>
    <xf numFmtId="3" fontId="5" fillId="5" borderId="51" xfId="0" applyNumberFormat="1" applyFont="1" applyFill="1" applyBorder="1" applyAlignment="1">
      <alignment vertical="center"/>
    </xf>
    <xf numFmtId="3" fontId="5" fillId="5" borderId="10" xfId="0" applyNumberFormat="1" applyFont="1" applyFill="1" applyBorder="1" applyAlignment="1">
      <alignment vertical="center"/>
    </xf>
    <xf numFmtId="3" fontId="5" fillId="5" borderId="44" xfId="0" applyNumberFormat="1" applyFont="1" applyFill="1" applyBorder="1" applyAlignment="1">
      <alignment vertical="center"/>
    </xf>
    <xf numFmtId="3" fontId="5" fillId="5" borderId="11" xfId="0" applyNumberFormat="1" applyFont="1" applyFill="1" applyBorder="1" applyAlignment="1">
      <alignment vertical="center"/>
    </xf>
    <xf numFmtId="3" fontId="0" fillId="5" borderId="10" xfId="0" applyNumberFormat="1" applyFont="1" applyFill="1" applyBorder="1" applyAlignment="1"/>
    <xf numFmtId="3" fontId="13" fillId="0" borderId="1" xfId="0" applyNumberFormat="1" applyFont="1" applyBorder="1" applyAlignment="1" applyProtection="1">
      <alignment horizontal="left" vertical="top" wrapText="1"/>
      <protection locked="0"/>
    </xf>
    <xf numFmtId="0" fontId="13" fillId="0" borderId="1" xfId="0" applyFont="1" applyBorder="1" applyAlignment="1" applyProtection="1">
      <alignment horizontal="right" vertical="top" wrapText="1"/>
      <protection locked="0"/>
    </xf>
    <xf numFmtId="3" fontId="13" fillId="0" borderId="2" xfId="0" applyNumberFormat="1" applyFont="1" applyBorder="1" applyAlignment="1" applyProtection="1">
      <alignment horizontal="right" vertical="top" wrapText="1"/>
      <protection locked="0"/>
    </xf>
    <xf numFmtId="0" fontId="0" fillId="31" borderId="8" xfId="0" applyFill="1" applyBorder="1" applyAlignment="1">
      <alignment vertical="center"/>
    </xf>
    <xf numFmtId="0" fontId="0" fillId="31" borderId="7" xfId="0" applyFill="1" applyBorder="1" applyAlignment="1">
      <alignment vertical="center"/>
    </xf>
    <xf numFmtId="0" fontId="0" fillId="31" borderId="0" xfId="0" applyFill="1" applyBorder="1" applyAlignment="1">
      <alignment vertical="center"/>
    </xf>
    <xf numFmtId="0" fontId="0" fillId="31" borderId="51" xfId="0" applyFill="1" applyBorder="1" applyAlignment="1">
      <alignment vertical="center"/>
    </xf>
    <xf numFmtId="0" fontId="0" fillId="31" borderId="10" xfId="0" applyFill="1" applyBorder="1" applyAlignment="1">
      <alignment vertical="center"/>
    </xf>
    <xf numFmtId="0" fontId="1" fillId="0" borderId="0" xfId="0" applyFont="1" applyAlignment="1">
      <alignment vertical="top"/>
    </xf>
    <xf numFmtId="0" fontId="0" fillId="4" borderId="1" xfId="0" applyFill="1" applyBorder="1" applyAlignment="1">
      <alignment vertical="top"/>
    </xf>
    <xf numFmtId="0" fontId="1" fillId="4" borderId="1" xfId="0" applyFont="1" applyFill="1" applyBorder="1" applyAlignment="1">
      <alignment vertical="top"/>
    </xf>
    <xf numFmtId="0" fontId="0" fillId="8" borderId="1" xfId="0" applyFill="1" applyBorder="1" applyAlignment="1">
      <alignment vertical="top"/>
    </xf>
    <xf numFmtId="14" fontId="0" fillId="0" borderId="0" xfId="0" applyNumberFormat="1"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14" fontId="0" fillId="0" borderId="11" xfId="0" applyNumberFormat="1" applyFill="1" applyBorder="1" applyAlignment="1" applyProtection="1">
      <alignment horizontal="center" vertical="center"/>
      <protection locked="0"/>
    </xf>
    <xf numFmtId="0" fontId="1" fillId="0" borderId="0" xfId="0" applyFont="1" applyAlignment="1">
      <alignment horizontal="left"/>
    </xf>
    <xf numFmtId="3" fontId="0" fillId="0" borderId="20" xfId="0" applyNumberFormat="1" applyFill="1" applyBorder="1" applyProtection="1">
      <protection locked="0"/>
    </xf>
    <xf numFmtId="3" fontId="0" fillId="0" borderId="1" xfId="0" applyNumberFormat="1" applyFill="1" applyBorder="1" applyProtection="1">
      <protection locked="0"/>
    </xf>
    <xf numFmtId="3" fontId="0" fillId="2" borderId="1" xfId="0" applyNumberFormat="1" applyFill="1" applyBorder="1" applyProtection="1">
      <protection locked="0"/>
    </xf>
    <xf numFmtId="3" fontId="0" fillId="0" borderId="21" xfId="0" applyNumberFormat="1" applyFill="1" applyBorder="1" applyProtection="1">
      <protection locked="0"/>
    </xf>
    <xf numFmtId="3" fontId="0" fillId="6" borderId="1" xfId="0" applyNumberFormat="1" applyFill="1" applyBorder="1" applyProtection="1">
      <protection locked="0"/>
    </xf>
    <xf numFmtId="3" fontId="0" fillId="0" borderId="33" xfId="0" applyNumberFormat="1" applyFill="1" applyBorder="1" applyAlignment="1" applyProtection="1">
      <protection locked="0"/>
    </xf>
    <xf numFmtId="3" fontId="0" fillId="0" borderId="6" xfId="0" applyNumberFormat="1" applyFill="1" applyBorder="1" applyProtection="1">
      <protection locked="0"/>
    </xf>
    <xf numFmtId="3" fontId="0" fillId="5" borderId="1" xfId="0" applyNumberFormat="1" applyFill="1" applyBorder="1" applyProtection="1">
      <protection locked="0"/>
    </xf>
    <xf numFmtId="3" fontId="0" fillId="4" borderId="1" xfId="0" applyNumberFormat="1" applyFill="1" applyBorder="1" applyProtection="1">
      <protection locked="0"/>
    </xf>
    <xf numFmtId="3" fontId="0" fillId="0" borderId="20" xfId="0" applyNumberFormat="1" applyFill="1" applyBorder="1" applyAlignment="1" applyProtection="1">
      <protection locked="0"/>
    </xf>
    <xf numFmtId="3" fontId="0" fillId="0" borderId="1" xfId="0" applyNumberFormat="1" applyFill="1" applyBorder="1" applyAlignment="1" applyProtection="1">
      <protection locked="0"/>
    </xf>
    <xf numFmtId="3" fontId="0" fillId="0" borderId="21" xfId="0" applyNumberFormat="1" applyFill="1" applyBorder="1" applyAlignment="1" applyProtection="1">
      <protection locked="0"/>
    </xf>
    <xf numFmtId="3" fontId="0" fillId="4" borderId="6" xfId="0" applyNumberFormat="1" applyFill="1" applyBorder="1" applyProtection="1">
      <protection locked="0"/>
    </xf>
    <xf numFmtId="0" fontId="0" fillId="0" borderId="0" xfId="0" applyFill="1" applyBorder="1" applyAlignment="1">
      <alignment vertical="center" wrapText="1"/>
    </xf>
    <xf numFmtId="3" fontId="0" fillId="0" borderId="0" xfId="0" applyNumberFormat="1" applyFill="1" applyBorder="1"/>
    <xf numFmtId="3" fontId="0" fillId="2" borderId="1" xfId="0" applyNumberFormat="1" applyFont="1" applyFill="1" applyBorder="1" applyProtection="1">
      <protection locked="0"/>
    </xf>
    <xf numFmtId="3" fontId="0" fillId="30" borderId="1" xfId="0" applyNumberFormat="1" applyFont="1" applyFill="1" applyBorder="1" applyProtection="1">
      <protection locked="0"/>
    </xf>
    <xf numFmtId="3" fontId="0" fillId="5" borderId="1" xfId="0" applyNumberFormat="1" applyFont="1" applyFill="1" applyBorder="1" applyProtection="1">
      <protection locked="0"/>
    </xf>
    <xf numFmtId="3" fontId="0" fillId="11" borderId="1" xfId="0" applyNumberFormat="1" applyFont="1" applyFill="1" applyBorder="1" applyProtection="1">
      <protection locked="0"/>
    </xf>
    <xf numFmtId="3" fontId="0" fillId="4" borderId="1" xfId="0" applyNumberFormat="1" applyFont="1" applyFill="1" applyBorder="1" applyProtection="1">
      <protection locked="0"/>
    </xf>
    <xf numFmtId="0" fontId="13" fillId="24" borderId="1" xfId="0" applyFont="1" applyFill="1" applyBorder="1" applyAlignment="1" applyProtection="1">
      <alignment horizontal="left" vertical="top" wrapText="1"/>
      <protection locked="0"/>
    </xf>
    <xf numFmtId="3" fontId="13" fillId="26" borderId="1" xfId="0" applyNumberFormat="1" applyFont="1" applyFill="1" applyBorder="1" applyAlignment="1" applyProtection="1">
      <alignment horizontal="right" vertical="top" wrapText="1"/>
      <protection locked="0"/>
    </xf>
    <xf numFmtId="0" fontId="9" fillId="0" borderId="0" xfId="0" applyFont="1" applyProtection="1">
      <protection locked="0"/>
    </xf>
    <xf numFmtId="0" fontId="10" fillId="0" borderId="0" xfId="0" applyFont="1" applyAlignment="1" applyProtection="1">
      <alignment horizontal="left" vertical="center"/>
      <protection locked="0"/>
    </xf>
    <xf numFmtId="14" fontId="1" fillId="0" borderId="0" xfId="0" applyNumberFormat="1" applyFont="1" applyAlignment="1">
      <alignment horizontal="center" vertical="top"/>
    </xf>
    <xf numFmtId="164" fontId="0" fillId="4" borderId="1" xfId="0" applyNumberFormat="1" applyFill="1" applyBorder="1" applyAlignment="1">
      <alignment horizontal="center" vertical="top"/>
    </xf>
    <xf numFmtId="14" fontId="1" fillId="0" borderId="0" xfId="0" applyNumberFormat="1" applyFont="1"/>
    <xf numFmtId="0" fontId="1" fillId="14" borderId="1" xfId="0" applyFont="1" applyFill="1" applyBorder="1" applyAlignment="1">
      <alignment horizontal="center"/>
    </xf>
    <xf numFmtId="3" fontId="0" fillId="0" borderId="20" xfId="0" applyNumberFormat="1" applyFill="1" applyBorder="1"/>
    <xf numFmtId="17" fontId="1" fillId="14" borderId="1" xfId="0" applyNumberFormat="1" applyFont="1" applyFill="1" applyBorder="1" applyAlignment="1">
      <alignment horizontal="center"/>
    </xf>
    <xf numFmtId="17" fontId="0" fillId="0" borderId="4" xfId="0" applyNumberFormat="1" applyFill="1" applyBorder="1" applyAlignment="1">
      <alignment horizontal="center"/>
    </xf>
    <xf numFmtId="0" fontId="13" fillId="2" borderId="1" xfId="0" applyFont="1" applyFill="1" applyBorder="1" applyAlignment="1">
      <alignment horizontal="center" vertical="top" wrapText="1"/>
    </xf>
    <xf numFmtId="0" fontId="13" fillId="0" borderId="1" xfId="0" applyFont="1" applyBorder="1" applyAlignment="1" applyProtection="1">
      <alignment horizontal="center" vertical="top" wrapText="1"/>
      <protection locked="0"/>
    </xf>
    <xf numFmtId="0" fontId="13" fillId="2" borderId="2" xfId="0" applyFont="1" applyFill="1" applyBorder="1" applyAlignment="1">
      <alignment horizontal="center" vertical="top" wrapText="1"/>
    </xf>
    <xf numFmtId="0" fontId="13" fillId="20" borderId="2" xfId="0" applyFont="1" applyFill="1" applyBorder="1" applyAlignment="1">
      <alignment horizontal="center" vertical="top" wrapText="1"/>
    </xf>
    <xf numFmtId="0" fontId="13" fillId="21" borderId="2" xfId="0" applyFont="1" applyFill="1" applyBorder="1" applyAlignment="1">
      <alignment horizontal="left" vertical="top" wrapText="1"/>
    </xf>
    <xf numFmtId="3" fontId="13" fillId="0" borderId="2" xfId="0" applyNumberFormat="1" applyFont="1" applyBorder="1" applyAlignment="1" applyProtection="1">
      <alignment horizontal="right" vertical="top" wrapText="1"/>
      <protection locked="0"/>
    </xf>
    <xf numFmtId="0" fontId="13" fillId="24" borderId="1" xfId="0" applyFont="1" applyFill="1" applyBorder="1" applyAlignment="1">
      <alignment horizontal="left" vertical="top" wrapText="1"/>
    </xf>
    <xf numFmtId="0" fontId="13" fillId="20" borderId="1" xfId="0" applyFont="1" applyFill="1" applyBorder="1" applyAlignment="1">
      <alignment horizontal="center" vertical="top" wrapText="1"/>
    </xf>
    <xf numFmtId="0" fontId="13" fillId="24" borderId="2" xfId="0" applyFont="1" applyFill="1" applyBorder="1" applyAlignment="1">
      <alignment horizontal="center" vertical="top" wrapText="1"/>
    </xf>
    <xf numFmtId="3" fontId="13" fillId="0" borderId="2" xfId="0" applyNumberFormat="1" applyFont="1" applyBorder="1" applyAlignment="1" applyProtection="1">
      <alignment vertical="top" wrapText="1"/>
      <protection locked="0"/>
    </xf>
    <xf numFmtId="0" fontId="12" fillId="20" borderId="2" xfId="0" applyFont="1" applyFill="1" applyBorder="1" applyAlignment="1">
      <alignment horizontal="center" vertical="top" wrapText="1"/>
    </xf>
    <xf numFmtId="0" fontId="13" fillId="0" borderId="2" xfId="0" applyFont="1" applyBorder="1" applyAlignment="1" applyProtection="1">
      <alignment horizontal="center" vertical="top" wrapText="1"/>
      <protection locked="0"/>
    </xf>
    <xf numFmtId="3" fontId="13" fillId="26" borderId="2" xfId="0" applyNumberFormat="1" applyFont="1" applyFill="1" applyBorder="1" applyAlignment="1">
      <alignment horizontal="right" vertical="top" wrapText="1"/>
    </xf>
    <xf numFmtId="3" fontId="13" fillId="27" borderId="2" xfId="0" applyNumberFormat="1" applyFont="1" applyFill="1" applyBorder="1" applyAlignment="1">
      <alignment horizontal="right" vertical="top" wrapText="1"/>
    </xf>
    <xf numFmtId="0" fontId="13" fillId="24" borderId="2" xfId="0" applyFont="1" applyFill="1" applyBorder="1" applyAlignment="1" applyProtection="1">
      <alignment horizontal="center" vertical="top" wrapText="1"/>
    </xf>
    <xf numFmtId="0" fontId="10" fillId="0" borderId="0" xfId="0" applyFont="1" applyAlignment="1" applyProtection="1">
      <alignment horizontal="left" vertical="center"/>
      <protection locked="0"/>
    </xf>
    <xf numFmtId="0" fontId="13" fillId="0" borderId="1" xfId="0" applyFont="1" applyBorder="1" applyAlignment="1" applyProtection="1">
      <alignment horizontal="center" vertical="top" wrapText="1"/>
      <protection locked="0"/>
    </xf>
    <xf numFmtId="3" fontId="13" fillId="0" borderId="2" xfId="0" applyNumberFormat="1" applyFont="1" applyBorder="1" applyAlignment="1" applyProtection="1">
      <alignment horizontal="right" vertical="top" wrapText="1"/>
    </xf>
    <xf numFmtId="3" fontId="13" fillId="0" borderId="2" xfId="0" applyNumberFormat="1" applyFont="1" applyBorder="1" applyAlignment="1" applyProtection="1">
      <alignment vertical="top" wrapText="1"/>
    </xf>
    <xf numFmtId="0" fontId="13" fillId="21" borderId="8" xfId="0" applyFont="1" applyFill="1" applyBorder="1" applyAlignment="1" applyProtection="1">
      <alignment horizontal="left" vertical="top" wrapText="1"/>
    </xf>
    <xf numFmtId="0" fontId="13" fillId="21" borderId="1" xfId="0" applyFont="1" applyFill="1" applyBorder="1" applyAlignment="1" applyProtection="1">
      <alignment vertical="top" wrapText="1"/>
    </xf>
    <xf numFmtId="3" fontId="13" fillId="0" borderId="1" xfId="0" applyNumberFormat="1" applyFont="1" applyFill="1" applyBorder="1" applyAlignment="1" applyProtection="1">
      <alignment horizontal="right" vertical="top" wrapText="1"/>
    </xf>
    <xf numFmtId="164" fontId="0" fillId="0" borderId="0" xfId="0" applyNumberFormat="1" applyAlignment="1">
      <alignment horizontal="center"/>
    </xf>
    <xf numFmtId="0" fontId="0" fillId="0" borderId="1" xfId="0" applyBorder="1"/>
    <xf numFmtId="164" fontId="0" fillId="0" borderId="1" xfId="0" applyNumberFormat="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0" fontId="17" fillId="0" borderId="0" xfId="1"/>
    <xf numFmtId="0" fontId="9" fillId="0" borderId="0" xfId="0" applyFont="1" applyProtection="1"/>
    <xf numFmtId="0" fontId="14" fillId="18" borderId="3" xfId="0" applyFont="1" applyFill="1" applyBorder="1" applyAlignment="1" applyProtection="1">
      <alignment horizontal="center" vertical="top" wrapText="1"/>
    </xf>
    <xf numFmtId="0" fontId="13" fillId="20" borderId="1" xfId="0" applyFont="1" applyFill="1" applyBorder="1" applyAlignment="1" applyProtection="1">
      <alignment horizontal="center" vertical="top" wrapText="1"/>
    </xf>
    <xf numFmtId="0" fontId="14" fillId="18" borderId="1" xfId="0" applyFont="1" applyFill="1" applyBorder="1" applyAlignment="1" applyProtection="1">
      <alignment horizontal="center" vertical="top" wrapText="1"/>
    </xf>
    <xf numFmtId="0" fontId="13" fillId="2" borderId="1" xfId="0" applyFont="1" applyFill="1" applyBorder="1" applyAlignment="1" applyProtection="1">
      <alignment horizontal="center" vertical="top" wrapText="1"/>
    </xf>
    <xf numFmtId="0" fontId="12" fillId="20" borderId="2" xfId="0" applyFont="1" applyFill="1" applyBorder="1" applyAlignment="1" applyProtection="1">
      <alignment horizontal="center" vertical="top" wrapText="1"/>
    </xf>
    <xf numFmtId="0" fontId="13" fillId="20" borderId="2" xfId="0" applyFont="1" applyFill="1" applyBorder="1" applyAlignment="1" applyProtection="1">
      <alignment horizontal="center" vertical="top" wrapText="1"/>
    </xf>
    <xf numFmtId="3" fontId="13" fillId="26" borderId="1" xfId="0" applyNumberFormat="1" applyFont="1" applyFill="1" applyBorder="1" applyAlignment="1" applyProtection="1">
      <alignment horizontal="right" vertical="top" wrapText="1"/>
    </xf>
    <xf numFmtId="0" fontId="12" fillId="20" borderId="1" xfId="0" applyFont="1" applyFill="1" applyBorder="1" applyAlignment="1" applyProtection="1">
      <alignment horizontal="center" vertical="top" wrapText="1"/>
    </xf>
    <xf numFmtId="3" fontId="13" fillId="27" borderId="2" xfId="0" applyNumberFormat="1" applyFont="1" applyFill="1" applyBorder="1" applyAlignment="1" applyProtection="1">
      <alignment horizontal="right" vertical="top" wrapText="1"/>
    </xf>
    <xf numFmtId="0" fontId="13" fillId="24" borderId="1" xfId="0" applyFont="1" applyFill="1" applyBorder="1" applyAlignment="1" applyProtection="1">
      <alignment horizontal="left" vertical="top" wrapText="1"/>
    </xf>
    <xf numFmtId="0" fontId="13" fillId="21" borderId="1" xfId="0" applyFont="1" applyFill="1" applyBorder="1" applyAlignment="1" applyProtection="1">
      <alignment horizontal="left" vertical="top" wrapText="1"/>
    </xf>
    <xf numFmtId="0" fontId="14" fillId="18" borderId="1" xfId="0" applyFont="1" applyFill="1" applyBorder="1" applyAlignment="1" applyProtection="1">
      <alignment horizontal="left" vertical="top" wrapText="1"/>
    </xf>
    <xf numFmtId="0" fontId="13" fillId="28" borderId="1" xfId="0" applyFont="1" applyFill="1" applyBorder="1" applyAlignment="1" applyProtection="1">
      <alignment horizontal="left" vertical="top" wrapText="1"/>
    </xf>
    <xf numFmtId="0" fontId="13" fillId="2" borderId="1" xfId="0" applyFont="1" applyFill="1" applyBorder="1" applyAlignment="1" applyProtection="1">
      <alignment horizontal="left" vertical="top" wrapText="1"/>
    </xf>
    <xf numFmtId="0" fontId="13" fillId="2" borderId="1" xfId="0" applyFont="1" applyFill="1" applyBorder="1" applyAlignment="1" applyProtection="1">
      <alignment horizontal="justify" vertical="top" wrapText="1"/>
    </xf>
    <xf numFmtId="0" fontId="13" fillId="21" borderId="2" xfId="0" applyFont="1" applyFill="1" applyBorder="1" applyAlignment="1" applyProtection="1">
      <alignment horizontal="left" vertical="top" wrapText="1"/>
    </xf>
    <xf numFmtId="0" fontId="13" fillId="29" borderId="1" xfId="0" applyFont="1" applyFill="1" applyBorder="1" applyAlignment="1" applyProtection="1">
      <alignment horizontal="left" vertical="top" wrapText="1"/>
    </xf>
    <xf numFmtId="0" fontId="13" fillId="0" borderId="1" xfId="0" applyFont="1" applyBorder="1" applyAlignment="1" applyProtection="1">
      <alignment horizontal="left" vertical="top" wrapText="1"/>
    </xf>
    <xf numFmtId="0" fontId="13" fillId="19" borderId="1" xfId="0" applyFont="1" applyFill="1" applyBorder="1" applyAlignment="1" applyProtection="1">
      <alignment horizontal="left" vertical="top" wrapText="1"/>
    </xf>
    <xf numFmtId="0" fontId="13" fillId="2" borderId="2" xfId="0" applyFont="1" applyFill="1" applyBorder="1" applyAlignment="1" applyProtection="1">
      <alignment horizontal="center" vertical="top" wrapText="1"/>
    </xf>
    <xf numFmtId="0" fontId="10" fillId="0" borderId="0" xfId="0" applyFont="1" applyAlignment="1" applyProtection="1">
      <alignment horizontal="left" vertical="center"/>
    </xf>
    <xf numFmtId="0" fontId="13" fillId="24" borderId="2" xfId="0" applyFont="1" applyFill="1" applyBorder="1" applyAlignment="1" applyProtection="1">
      <alignment horizontal="center" vertical="top" wrapText="1"/>
      <protection locked="0"/>
    </xf>
    <xf numFmtId="3" fontId="13" fillId="26" borderId="2" xfId="0" applyNumberFormat="1" applyFont="1" applyFill="1" applyBorder="1" applyAlignment="1" applyProtection="1">
      <alignment horizontal="right" vertical="top" wrapText="1"/>
      <protection locked="0"/>
    </xf>
    <xf numFmtId="3" fontId="13" fillId="27" borderId="2" xfId="0" applyNumberFormat="1" applyFont="1" applyFill="1" applyBorder="1" applyAlignment="1" applyProtection="1">
      <alignment horizontal="right" vertical="top" wrapText="1"/>
      <protection locked="0"/>
    </xf>
    <xf numFmtId="0" fontId="13" fillId="21" borderId="8" xfId="0" applyFont="1" applyFill="1" applyBorder="1" applyAlignment="1" applyProtection="1">
      <alignment horizontal="left" vertical="top" wrapText="1"/>
      <protection locked="0"/>
    </xf>
    <xf numFmtId="0" fontId="13" fillId="21" borderId="1" xfId="0" applyFont="1" applyFill="1" applyBorder="1" applyAlignment="1" applyProtection="1">
      <alignment vertical="top" wrapText="1"/>
      <protection locked="0"/>
    </xf>
    <xf numFmtId="0" fontId="13" fillId="29" borderId="1" xfId="0" applyFont="1" applyFill="1" applyBorder="1" applyAlignment="1" applyProtection="1">
      <alignment horizontal="left" vertical="top" wrapText="1"/>
      <protection locked="0"/>
    </xf>
    <xf numFmtId="3" fontId="0" fillId="0" borderId="1" xfId="0" applyNumberFormat="1" applyBorder="1" applyProtection="1">
      <protection locked="0"/>
    </xf>
    <xf numFmtId="0" fontId="0" fillId="0" borderId="1" xfId="0" applyBorder="1" applyProtection="1">
      <protection locked="0"/>
    </xf>
    <xf numFmtId="0" fontId="17" fillId="0" borderId="0" xfId="1" applyAlignment="1">
      <alignment horizontal="center"/>
    </xf>
    <xf numFmtId="0" fontId="2" fillId="9" borderId="4" xfId="0" applyFont="1" applyFill="1" applyBorder="1" applyAlignment="1"/>
    <xf numFmtId="0" fontId="2" fillId="9" borderId="5" xfId="0" applyFont="1" applyFill="1" applyBorder="1" applyAlignment="1"/>
    <xf numFmtId="0" fontId="0" fillId="9" borderId="5" xfId="0" applyFill="1" applyBorder="1"/>
    <xf numFmtId="0" fontId="0" fillId="9" borderId="6" xfId="0" applyFill="1" applyBorder="1"/>
    <xf numFmtId="0" fontId="2" fillId="9" borderId="6" xfId="0" applyFont="1" applyFill="1" applyBorder="1" applyAlignment="1"/>
    <xf numFmtId="4" fontId="0" fillId="0" borderId="0" xfId="0" applyNumberFormat="1"/>
    <xf numFmtId="4" fontId="0" fillId="0" borderId="1" xfId="0" applyNumberFormat="1" applyBorder="1" applyAlignment="1">
      <alignment horizontal="center"/>
    </xf>
    <xf numFmtId="0" fontId="1" fillId="0" borderId="1" xfId="0" applyFont="1" applyBorder="1"/>
    <xf numFmtId="0" fontId="0" fillId="0" borderId="0" xfId="0" applyFill="1" applyBorder="1" applyAlignment="1" applyProtection="1">
      <alignment horizontal="left" vertical="center"/>
      <protection locked="0"/>
    </xf>
    <xf numFmtId="0" fontId="0" fillId="0" borderId="51" xfId="0" applyFill="1" applyBorder="1" applyAlignment="1" applyProtection="1">
      <alignment horizontal="left" vertical="center"/>
      <protection locked="0"/>
    </xf>
    <xf numFmtId="164" fontId="0" fillId="4" borderId="2" xfId="0" applyNumberFormat="1" applyFill="1" applyBorder="1" applyAlignment="1">
      <alignment horizontal="center" vertical="top"/>
    </xf>
    <xf numFmtId="164" fontId="0" fillId="4" borderId="3" xfId="0" applyNumberFormat="1" applyFill="1" applyBorder="1" applyAlignment="1">
      <alignment horizontal="center" vertical="top"/>
    </xf>
    <xf numFmtId="0" fontId="0" fillId="4" borderId="1" xfId="0" applyFill="1" applyBorder="1" applyAlignment="1">
      <alignment horizontal="left" vertical="top" wrapText="1"/>
    </xf>
    <xf numFmtId="0" fontId="0" fillId="0" borderId="50"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164" fontId="0" fillId="8" borderId="2" xfId="0" applyNumberFormat="1" applyFill="1" applyBorder="1" applyAlignment="1">
      <alignment horizontal="center" vertical="top"/>
    </xf>
    <xf numFmtId="164" fontId="0" fillId="8" borderId="9" xfId="0" applyNumberFormat="1" applyFill="1" applyBorder="1" applyAlignment="1">
      <alignment horizontal="center" vertical="top"/>
    </xf>
    <xf numFmtId="164" fontId="0" fillId="8" borderId="3" xfId="0" applyNumberFormat="1" applyFill="1" applyBorder="1" applyAlignment="1">
      <alignment horizontal="center" vertical="top"/>
    </xf>
    <xf numFmtId="0" fontId="0" fillId="8" borderId="1" xfId="0" applyFill="1" applyBorder="1" applyAlignment="1">
      <alignment horizontal="justify" vertical="top" wrapText="1"/>
    </xf>
    <xf numFmtId="0" fontId="0" fillId="8" borderId="1" xfId="0" applyFill="1" applyBorder="1" applyAlignment="1">
      <alignment horizontal="left" vertical="top" wrapText="1"/>
    </xf>
    <xf numFmtId="0" fontId="0" fillId="4" borderId="2" xfId="0" applyFill="1" applyBorder="1" applyAlignment="1">
      <alignment horizontal="justify" vertical="top" wrapText="1"/>
    </xf>
    <xf numFmtId="0" fontId="0" fillId="4" borderId="9" xfId="0" applyFill="1" applyBorder="1" applyAlignment="1">
      <alignment horizontal="justify" vertical="top" wrapText="1"/>
    </xf>
    <xf numFmtId="0" fontId="0" fillId="4" borderId="3" xfId="0" applyFill="1" applyBorder="1" applyAlignment="1">
      <alignment horizontal="justify" vertical="top" wrapText="1"/>
    </xf>
    <xf numFmtId="164" fontId="0" fillId="4" borderId="9" xfId="0" applyNumberFormat="1" applyFill="1" applyBorder="1" applyAlignment="1">
      <alignment horizontal="center" vertical="top"/>
    </xf>
    <xf numFmtId="0" fontId="0" fillId="14" borderId="8" xfId="0" applyFill="1" applyBorder="1" applyAlignment="1">
      <alignment horizontal="center" vertical="center"/>
    </xf>
    <xf numFmtId="0" fontId="0" fillId="14" borderId="7" xfId="0" applyFill="1" applyBorder="1" applyAlignment="1">
      <alignment horizontal="center" vertical="center"/>
    </xf>
    <xf numFmtId="0" fontId="0" fillId="14" borderId="10" xfId="0" applyFill="1" applyBorder="1" applyAlignment="1">
      <alignment horizontal="center" vertical="center"/>
    </xf>
    <xf numFmtId="0" fontId="1" fillId="11" borderId="16" xfId="0" applyFont="1" applyFill="1" applyBorder="1" applyAlignment="1">
      <alignment horizontal="center" wrapText="1"/>
    </xf>
    <xf numFmtId="0" fontId="1" fillId="11" borderId="12" xfId="0" applyFont="1" applyFill="1" applyBorder="1" applyAlignment="1">
      <alignment horizontal="center" wrapText="1"/>
    </xf>
    <xf numFmtId="0" fontId="1" fillId="11" borderId="18" xfId="0" applyFont="1" applyFill="1" applyBorder="1" applyAlignment="1">
      <alignment horizontal="center" wrapText="1"/>
    </xf>
    <xf numFmtId="0" fontId="1" fillId="11" borderId="11" xfId="0" applyFont="1" applyFill="1" applyBorder="1" applyAlignment="1">
      <alignment horizontal="center" wrapText="1"/>
    </xf>
    <xf numFmtId="0" fontId="3" fillId="4" borderId="13" xfId="0" applyFont="1" applyFill="1" applyBorder="1" applyAlignment="1">
      <alignment horizontal="center"/>
    </xf>
    <xf numFmtId="0" fontId="3" fillId="4" borderId="14" xfId="0" applyFont="1" applyFill="1" applyBorder="1" applyAlignment="1">
      <alignment horizontal="center"/>
    </xf>
    <xf numFmtId="0" fontId="3" fillId="4" borderId="15" xfId="0" applyFont="1" applyFill="1" applyBorder="1" applyAlignment="1">
      <alignment horizontal="center"/>
    </xf>
    <xf numFmtId="0" fontId="3" fillId="5" borderId="13" xfId="0"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0" fontId="1" fillId="8" borderId="41" xfId="0" applyFont="1" applyFill="1" applyBorder="1" applyAlignment="1">
      <alignment horizontal="center"/>
    </xf>
    <xf numFmtId="0" fontId="1" fillId="8" borderId="42" xfId="0" applyFont="1" applyFill="1" applyBorder="1" applyAlignment="1">
      <alignment horizontal="center"/>
    </xf>
    <xf numFmtId="0" fontId="1" fillId="8" borderId="43" xfId="0" applyFont="1" applyFill="1" applyBorder="1" applyAlignment="1">
      <alignment horizontal="center"/>
    </xf>
    <xf numFmtId="0" fontId="2" fillId="13" borderId="13" xfId="0" applyFont="1" applyFill="1" applyBorder="1" applyAlignment="1">
      <alignment horizontal="center"/>
    </xf>
    <xf numFmtId="0" fontId="2" fillId="13" borderId="14" xfId="0" applyFont="1" applyFill="1" applyBorder="1" applyAlignment="1">
      <alignment horizontal="center"/>
    </xf>
    <xf numFmtId="0" fontId="2" fillId="13" borderId="15" xfId="0" applyFont="1" applyFill="1" applyBorder="1" applyAlignment="1">
      <alignment horizontal="center"/>
    </xf>
    <xf numFmtId="0" fontId="2" fillId="5" borderId="18" xfId="0" applyFont="1" applyFill="1" applyBorder="1" applyAlignment="1">
      <alignment horizontal="center"/>
    </xf>
    <xf numFmtId="0" fontId="2" fillId="5" borderId="44" xfId="0" applyFont="1" applyFill="1" applyBorder="1" applyAlignment="1">
      <alignment horizontal="center"/>
    </xf>
    <xf numFmtId="0" fontId="2" fillId="5" borderId="19" xfId="0" applyFont="1" applyFill="1" applyBorder="1" applyAlignment="1">
      <alignment horizontal="center"/>
    </xf>
    <xf numFmtId="0" fontId="2" fillId="6" borderId="18" xfId="0" applyFont="1" applyFill="1" applyBorder="1" applyAlignment="1">
      <alignment horizontal="center"/>
    </xf>
    <xf numFmtId="0" fontId="2" fillId="6" borderId="44" xfId="0" applyFont="1" applyFill="1" applyBorder="1" applyAlignment="1">
      <alignment horizontal="center"/>
    </xf>
    <xf numFmtId="0" fontId="2" fillId="6" borderId="19" xfId="0" applyFont="1" applyFill="1" applyBorder="1" applyAlignment="1">
      <alignment horizontal="center"/>
    </xf>
    <xf numFmtId="0" fontId="1" fillId="10" borderId="8"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10" borderId="19" xfId="0" applyFont="1" applyFill="1" applyBorder="1" applyAlignment="1">
      <alignment horizontal="center" vertical="center" wrapText="1"/>
    </xf>
    <xf numFmtId="0" fontId="1" fillId="12" borderId="41" xfId="0" applyFont="1" applyFill="1" applyBorder="1" applyAlignment="1">
      <alignment horizontal="center"/>
    </xf>
    <xf numFmtId="0" fontId="1" fillId="12" borderId="42" xfId="0" applyFont="1" applyFill="1" applyBorder="1" applyAlignment="1">
      <alignment horizontal="center"/>
    </xf>
    <xf numFmtId="0" fontId="1" fillId="12" borderId="43" xfId="0" applyFont="1" applyFill="1" applyBorder="1" applyAlignment="1">
      <alignment horizontal="center"/>
    </xf>
    <xf numFmtId="0" fontId="2" fillId="4" borderId="18" xfId="0" applyFont="1" applyFill="1" applyBorder="1" applyAlignment="1">
      <alignment horizontal="center"/>
    </xf>
    <xf numFmtId="0" fontId="2" fillId="4" borderId="44" xfId="0" applyFont="1" applyFill="1" applyBorder="1" applyAlignment="1">
      <alignment horizontal="center"/>
    </xf>
    <xf numFmtId="0" fontId="1" fillId="0" borderId="40" xfId="0" applyFont="1" applyBorder="1" applyAlignment="1">
      <alignment horizontal="center"/>
    </xf>
    <xf numFmtId="0" fontId="1" fillId="0" borderId="38" xfId="0" applyFont="1" applyBorder="1" applyAlignment="1">
      <alignment horizontal="center"/>
    </xf>
    <xf numFmtId="0" fontId="1" fillId="0" borderId="39" xfId="0" applyFont="1" applyBorder="1" applyAlignment="1">
      <alignment horizontal="center"/>
    </xf>
    <xf numFmtId="0" fontId="2" fillId="6" borderId="37"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25" xfId="0" applyFont="1" applyFill="1" applyBorder="1" applyAlignment="1">
      <alignment horizontal="center" wrapText="1"/>
    </xf>
    <xf numFmtId="0" fontId="2" fillId="6" borderId="26" xfId="0" applyFont="1" applyFill="1" applyBorder="1" applyAlignment="1">
      <alignment horizontal="center" wrapText="1"/>
    </xf>
    <xf numFmtId="0" fontId="2" fillId="11" borderId="37" xfId="0" applyFont="1" applyFill="1" applyBorder="1" applyAlignment="1">
      <alignment horizontal="center" wrapText="1"/>
    </xf>
    <xf numFmtId="0" fontId="2" fillId="11" borderId="27" xfId="0" applyFont="1" applyFill="1" applyBorder="1" applyAlignment="1">
      <alignment horizont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25" xfId="0" applyFont="1" applyFill="1" applyBorder="1" applyAlignment="1">
      <alignment horizontal="center" wrapText="1"/>
    </xf>
    <xf numFmtId="0" fontId="2" fillId="11" borderId="26"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1" xfId="0" applyFont="1" applyFill="1" applyBorder="1" applyAlignment="1">
      <alignment horizontal="center" wrapText="1"/>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2" fillId="6" borderId="13" xfId="0" applyFont="1" applyFill="1" applyBorder="1" applyAlignment="1">
      <alignment horizontal="center"/>
    </xf>
    <xf numFmtId="0" fontId="2" fillId="6" borderId="14" xfId="0" applyFont="1" applyFill="1" applyBorder="1" applyAlignment="1">
      <alignment horizontal="center"/>
    </xf>
    <xf numFmtId="0" fontId="2" fillId="6" borderId="15" xfId="0" applyFont="1" applyFill="1" applyBorder="1" applyAlignment="1">
      <alignment horizontal="center"/>
    </xf>
    <xf numFmtId="0" fontId="2" fillId="11" borderId="13" xfId="0" applyFont="1" applyFill="1" applyBorder="1" applyAlignment="1">
      <alignment horizontal="center"/>
    </xf>
    <xf numFmtId="0" fontId="2" fillId="11" borderId="14" xfId="0" applyFont="1" applyFill="1" applyBorder="1" applyAlignment="1">
      <alignment horizontal="center"/>
    </xf>
    <xf numFmtId="0" fontId="2" fillId="11" borderId="15" xfId="0" applyFont="1" applyFill="1" applyBorder="1" applyAlignment="1">
      <alignment horizontal="center"/>
    </xf>
    <xf numFmtId="0" fontId="2" fillId="6" borderId="4" xfId="0" applyFont="1" applyFill="1" applyBorder="1" applyAlignment="1">
      <alignment horizontal="center"/>
    </xf>
    <xf numFmtId="0" fontId="2" fillId="6" borderId="6" xfId="0" applyFont="1" applyFill="1" applyBorder="1" applyAlignment="1">
      <alignment horizontal="center"/>
    </xf>
    <xf numFmtId="0" fontId="2" fillId="6" borderId="20" xfId="0" applyFont="1" applyFill="1" applyBorder="1" applyAlignment="1">
      <alignment horizontal="center" wrapText="1"/>
    </xf>
    <xf numFmtId="0" fontId="2" fillId="6" borderId="21" xfId="0" applyFont="1" applyFill="1" applyBorder="1" applyAlignment="1">
      <alignment horizontal="center" wrapText="1"/>
    </xf>
    <xf numFmtId="0" fontId="2" fillId="5"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6" borderId="13" xfId="0" applyFont="1" applyFill="1" applyBorder="1" applyAlignment="1">
      <alignment horizontal="center"/>
    </xf>
    <xf numFmtId="0" fontId="1" fillId="6" borderId="14" xfId="0" applyFont="1" applyFill="1" applyBorder="1" applyAlignment="1">
      <alignment horizontal="center"/>
    </xf>
    <xf numFmtId="0" fontId="1" fillId="6" borderId="15" xfId="0" applyFont="1" applyFill="1" applyBorder="1" applyAlignment="1">
      <alignment horizontal="center"/>
    </xf>
    <xf numFmtId="0" fontId="1" fillId="11" borderId="13" xfId="0" applyFont="1" applyFill="1" applyBorder="1" applyAlignment="1">
      <alignment horizontal="center"/>
    </xf>
    <xf numFmtId="0" fontId="1" fillId="11" borderId="14" xfId="0" applyFont="1" applyFill="1" applyBorder="1" applyAlignment="1">
      <alignment horizontal="center"/>
    </xf>
    <xf numFmtId="0" fontId="1" fillId="11" borderId="15" xfId="0" applyFont="1" applyFill="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 fillId="0" borderId="43" xfId="0" applyFont="1" applyBorder="1" applyAlignment="1">
      <alignment horizont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1"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31" xfId="0" applyFont="1" applyFill="1" applyBorder="1" applyAlignment="1">
      <alignment horizontal="center" vertical="center"/>
    </xf>
    <xf numFmtId="0" fontId="1" fillId="7" borderId="32"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21" xfId="0" applyFont="1" applyFill="1" applyBorder="1" applyAlignment="1">
      <alignment horizontal="center" vertical="center"/>
    </xf>
    <xf numFmtId="0" fontId="2" fillId="5" borderId="25"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11" borderId="4" xfId="0" applyFont="1" applyFill="1" applyBorder="1" applyAlignment="1">
      <alignment horizontal="center"/>
    </xf>
    <xf numFmtId="0" fontId="2" fillId="11" borderId="6" xfId="0" applyFont="1" applyFill="1" applyBorder="1" applyAlignment="1">
      <alignment horizontal="center"/>
    </xf>
    <xf numFmtId="0" fontId="2" fillId="14" borderId="4"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2" borderId="2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4" borderId="35"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0" borderId="29" xfId="0" applyFont="1" applyBorder="1" applyAlignment="1">
      <alignment horizontal="center"/>
    </xf>
    <xf numFmtId="4" fontId="0" fillId="0" borderId="2" xfId="0" applyNumberFormat="1" applyBorder="1" applyAlignment="1">
      <alignment horizontal="center" vertical="center"/>
    </xf>
    <xf numFmtId="4" fontId="0" fillId="0" borderId="9" xfId="0" applyNumberFormat="1" applyBorder="1" applyAlignment="1">
      <alignment horizontal="center" vertical="center"/>
    </xf>
    <xf numFmtId="4" fontId="0" fillId="0" borderId="3" xfId="0" applyNumberFormat="1" applyBorder="1" applyAlignment="1">
      <alignment horizontal="center" vertical="center"/>
    </xf>
    <xf numFmtId="0" fontId="0" fillId="14" borderId="25" xfId="0" applyFill="1" applyBorder="1" applyAlignment="1">
      <alignment horizontal="center" vertical="center"/>
    </xf>
    <xf numFmtId="0" fontId="0" fillId="14" borderId="49" xfId="0" applyFill="1" applyBorder="1" applyAlignment="1">
      <alignment horizontal="center" vertical="center"/>
    </xf>
    <xf numFmtId="0" fontId="0" fillId="14" borderId="26" xfId="0" applyFill="1" applyBorder="1" applyAlignment="1">
      <alignment horizontal="center" vertical="center"/>
    </xf>
    <xf numFmtId="0" fontId="2" fillId="4" borderId="19" xfId="0" applyFont="1" applyFill="1" applyBorder="1" applyAlignment="1">
      <alignment horizontal="center"/>
    </xf>
    <xf numFmtId="0" fontId="2" fillId="14" borderId="25" xfId="0" applyFont="1" applyFill="1" applyBorder="1" applyAlignment="1">
      <alignment horizontal="center" vertical="center"/>
    </xf>
    <xf numFmtId="0" fontId="2" fillId="14" borderId="49" xfId="0" applyFont="1" applyFill="1" applyBorder="1" applyAlignment="1">
      <alignment horizontal="center" vertical="center"/>
    </xf>
    <xf numFmtId="0" fontId="2" fillId="14" borderId="26" xfId="0" applyFont="1" applyFill="1" applyBorder="1" applyAlignment="1">
      <alignment horizontal="center" vertical="center"/>
    </xf>
    <xf numFmtId="0" fontId="2" fillId="3" borderId="3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1" fillId="7" borderId="8"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2" fillId="5" borderId="27" xfId="0" applyFont="1" applyFill="1" applyBorder="1" applyAlignment="1">
      <alignment horizontal="center"/>
    </xf>
    <xf numFmtId="0" fontId="2" fillId="5" borderId="3" xfId="0" applyFont="1" applyFill="1" applyBorder="1" applyAlignment="1">
      <alignment horizontal="center"/>
    </xf>
    <xf numFmtId="0" fontId="2" fillId="5" borderId="26" xfId="0" applyFont="1" applyFill="1" applyBorder="1" applyAlignment="1">
      <alignment horizont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0" borderId="4" xfId="0" applyFont="1" applyBorder="1" applyAlignment="1">
      <alignment horizontal="center" vertical="center"/>
    </xf>
    <xf numFmtId="0" fontId="2" fillId="7" borderId="37"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1" fillId="12" borderId="13" xfId="0" applyFont="1" applyFill="1" applyBorder="1" applyAlignment="1">
      <alignment horizontal="center"/>
    </xf>
    <xf numFmtId="0" fontId="1" fillId="12" borderId="14" xfId="0" applyFont="1" applyFill="1" applyBorder="1" applyAlignment="1">
      <alignment horizontal="center"/>
    </xf>
    <xf numFmtId="0" fontId="1" fillId="12" borderId="15" xfId="0" applyFont="1" applyFill="1" applyBorder="1" applyAlignment="1">
      <alignment horizontal="center"/>
    </xf>
    <xf numFmtId="0" fontId="1" fillId="14" borderId="2" xfId="0" applyFont="1" applyFill="1" applyBorder="1" applyAlignment="1">
      <alignment horizontal="center" vertical="center"/>
    </xf>
    <xf numFmtId="0" fontId="1" fillId="14" borderId="9" xfId="0" applyFont="1" applyFill="1" applyBorder="1" applyAlignment="1">
      <alignment horizontal="center" vertical="center"/>
    </xf>
    <xf numFmtId="0" fontId="1" fillId="14" borderId="3" xfId="0" applyFont="1" applyFill="1" applyBorder="1" applyAlignment="1">
      <alignment horizontal="center" vertical="center"/>
    </xf>
    <xf numFmtId="3" fontId="6" fillId="11" borderId="8" xfId="0" applyNumberFormat="1" applyFont="1" applyFill="1" applyBorder="1" applyAlignment="1">
      <alignment horizontal="center" vertical="center" wrapText="1"/>
    </xf>
    <xf numFmtId="3" fontId="6" fillId="11" borderId="50" xfId="0" applyNumberFormat="1" applyFont="1" applyFill="1" applyBorder="1" applyAlignment="1">
      <alignment horizontal="center" vertical="center" wrapText="1"/>
    </xf>
    <xf numFmtId="3" fontId="6" fillId="11" borderId="12" xfId="0" applyNumberFormat="1" applyFont="1" applyFill="1" applyBorder="1" applyAlignment="1">
      <alignment horizontal="center" vertical="center" wrapText="1"/>
    </xf>
    <xf numFmtId="3" fontId="6" fillId="11" borderId="10" xfId="0" applyNumberFormat="1" applyFont="1" applyFill="1" applyBorder="1" applyAlignment="1">
      <alignment horizontal="center" vertical="center" wrapText="1"/>
    </xf>
    <xf numFmtId="3" fontId="6" fillId="11" borderId="44" xfId="0" applyNumberFormat="1" applyFont="1" applyFill="1" applyBorder="1" applyAlignment="1">
      <alignment horizontal="center" vertical="center" wrapText="1"/>
    </xf>
    <xf numFmtId="3" fontId="6" fillId="11" borderId="11" xfId="0" applyNumberFormat="1" applyFont="1" applyFill="1" applyBorder="1" applyAlignment="1">
      <alignment horizontal="center" vertical="center" wrapText="1"/>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14" borderId="6" xfId="0" applyFont="1" applyFill="1" applyBorder="1" applyAlignment="1">
      <alignment horizontal="center"/>
    </xf>
    <xf numFmtId="3" fontId="7" fillId="6" borderId="2" xfId="0" applyNumberFormat="1" applyFont="1" applyFill="1" applyBorder="1" applyAlignment="1">
      <alignment horizontal="center" vertical="center" wrapText="1"/>
    </xf>
    <xf numFmtId="3" fontId="7" fillId="6" borderId="9" xfId="0" applyNumberFormat="1" applyFont="1" applyFill="1" applyBorder="1" applyAlignment="1">
      <alignment horizontal="center" vertical="center" wrapText="1"/>
    </xf>
    <xf numFmtId="3" fontId="7" fillId="6" borderId="3" xfId="0" applyNumberFormat="1" applyFont="1" applyFill="1" applyBorder="1" applyAlignment="1">
      <alignment horizontal="center" vertical="center" wrapText="1"/>
    </xf>
    <xf numFmtId="3" fontId="6" fillId="6" borderId="2" xfId="0" applyNumberFormat="1" applyFont="1" applyFill="1" applyBorder="1" applyAlignment="1">
      <alignment horizontal="center" vertical="center" wrapText="1"/>
    </xf>
    <xf numFmtId="3" fontId="6" fillId="6" borderId="9" xfId="0" applyNumberFormat="1" applyFont="1" applyFill="1" applyBorder="1" applyAlignment="1">
      <alignment horizontal="center" vertical="center" wrapText="1"/>
    </xf>
    <xf numFmtId="3" fontId="6" fillId="6" borderId="3" xfId="0" applyNumberFormat="1" applyFont="1" applyFill="1" applyBorder="1" applyAlignment="1">
      <alignment horizontal="center" vertical="center" wrapText="1"/>
    </xf>
    <xf numFmtId="0" fontId="1" fillId="14" borderId="1" xfId="0" applyFont="1" applyFill="1" applyBorder="1" applyAlignment="1">
      <alignment horizontal="center"/>
    </xf>
    <xf numFmtId="0" fontId="3" fillId="9" borderId="1" xfId="0" applyFont="1" applyFill="1" applyBorder="1" applyAlignment="1">
      <alignment horizontal="center" vertical="center" wrapText="1"/>
    </xf>
    <xf numFmtId="3" fontId="6" fillId="5" borderId="8" xfId="0" applyNumberFormat="1" applyFont="1" applyFill="1" applyBorder="1" applyAlignment="1">
      <alignment horizontal="center" vertical="center" wrapText="1"/>
    </xf>
    <xf numFmtId="3" fontId="6" fillId="5" borderId="50" xfId="0" applyNumberFormat="1" applyFont="1" applyFill="1" applyBorder="1" applyAlignment="1">
      <alignment horizontal="center" vertical="center" wrapText="1"/>
    </xf>
    <xf numFmtId="3" fontId="6" fillId="5" borderId="12" xfId="0" applyNumberFormat="1" applyFont="1" applyFill="1" applyBorder="1" applyAlignment="1">
      <alignment horizontal="center" vertical="center" wrapText="1"/>
    </xf>
    <xf numFmtId="3" fontId="6" fillId="5" borderId="10" xfId="0" applyNumberFormat="1" applyFont="1" applyFill="1" applyBorder="1" applyAlignment="1">
      <alignment horizontal="center" vertical="center" wrapText="1"/>
    </xf>
    <xf numFmtId="3" fontId="6" fillId="5" borderId="44" xfId="0" applyNumberFormat="1" applyFont="1" applyFill="1" applyBorder="1" applyAlignment="1">
      <alignment horizontal="center" vertical="center" wrapText="1"/>
    </xf>
    <xf numFmtId="3" fontId="6" fillId="5" borderId="11" xfId="0" applyNumberFormat="1" applyFont="1" applyFill="1" applyBorder="1" applyAlignment="1">
      <alignment horizontal="center" vertical="center" wrapText="1"/>
    </xf>
    <xf numFmtId="3" fontId="6" fillId="15" borderId="8" xfId="0" applyNumberFormat="1" applyFont="1" applyFill="1" applyBorder="1" applyAlignment="1">
      <alignment horizontal="center" vertical="center" wrapText="1"/>
    </xf>
    <xf numFmtId="3" fontId="6" fillId="15" borderId="12" xfId="0" applyNumberFormat="1" applyFont="1" applyFill="1" applyBorder="1" applyAlignment="1">
      <alignment horizontal="center" vertical="center" wrapText="1"/>
    </xf>
    <xf numFmtId="3" fontId="6" fillId="15" borderId="10" xfId="0" applyNumberFormat="1" applyFont="1" applyFill="1" applyBorder="1" applyAlignment="1">
      <alignment horizontal="center" vertical="center" wrapText="1"/>
    </xf>
    <xf numFmtId="3" fontId="6" fillId="15" borderId="11"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top" wrapText="1"/>
    </xf>
    <xf numFmtId="3" fontId="6" fillId="2" borderId="50" xfId="0" applyNumberFormat="1" applyFont="1" applyFill="1" applyBorder="1" applyAlignment="1">
      <alignment horizontal="center" vertical="top" wrapText="1"/>
    </xf>
    <xf numFmtId="3" fontId="6" fillId="2" borderId="12" xfId="0" applyNumberFormat="1" applyFont="1" applyFill="1" applyBorder="1" applyAlignment="1">
      <alignment horizontal="center" vertical="top" wrapText="1"/>
    </xf>
    <xf numFmtId="3" fontId="6" fillId="2" borderId="10" xfId="0" applyNumberFormat="1" applyFont="1" applyFill="1" applyBorder="1" applyAlignment="1">
      <alignment horizontal="center" vertical="top" wrapText="1"/>
    </xf>
    <xf numFmtId="3" fontId="6" fillId="2" borderId="44" xfId="0" applyNumberFormat="1" applyFont="1" applyFill="1" applyBorder="1" applyAlignment="1">
      <alignment horizontal="center" vertical="top" wrapText="1"/>
    </xf>
    <xf numFmtId="3" fontId="6" fillId="2" borderId="11" xfId="0" applyNumberFormat="1" applyFont="1" applyFill="1" applyBorder="1" applyAlignment="1">
      <alignment horizontal="center" vertical="top" wrapText="1"/>
    </xf>
    <xf numFmtId="3" fontId="6" fillId="4" borderId="8" xfId="0" applyNumberFormat="1" applyFont="1" applyFill="1" applyBorder="1" applyAlignment="1">
      <alignment horizontal="center" vertical="center" wrapText="1"/>
    </xf>
    <xf numFmtId="3" fontId="6" fillId="4" borderId="50"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3" fontId="6" fillId="4" borderId="10" xfId="0" applyNumberFormat="1" applyFont="1" applyFill="1" applyBorder="1" applyAlignment="1">
      <alignment horizontal="center" vertical="center" wrapText="1"/>
    </xf>
    <xf numFmtId="3" fontId="6" fillId="4" borderId="44" xfId="0" applyNumberFormat="1" applyFont="1" applyFill="1" applyBorder="1" applyAlignment="1">
      <alignment horizontal="center" vertical="center" wrapText="1"/>
    </xf>
    <xf numFmtId="3" fontId="6" fillId="4" borderId="11"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4" borderId="10" xfId="0" applyFont="1" applyFill="1" applyBorder="1" applyAlignment="1">
      <alignment horizontal="center"/>
    </xf>
    <xf numFmtId="0" fontId="1" fillId="14" borderId="44" xfId="0" applyFont="1" applyFill="1" applyBorder="1" applyAlignment="1">
      <alignment horizontal="center"/>
    </xf>
    <xf numFmtId="3" fontId="8" fillId="4" borderId="8" xfId="0" applyNumberFormat="1" applyFont="1" applyFill="1" applyBorder="1" applyAlignment="1">
      <alignment horizontal="center" vertical="center" wrapText="1"/>
    </xf>
    <xf numFmtId="3" fontId="8" fillId="4" borderId="12" xfId="0" applyNumberFormat="1" applyFont="1" applyFill="1" applyBorder="1" applyAlignment="1">
      <alignment horizontal="center" vertical="center" wrapText="1"/>
    </xf>
    <xf numFmtId="3" fontId="8" fillId="4" borderId="10" xfId="0" applyNumberFormat="1" applyFont="1" applyFill="1" applyBorder="1" applyAlignment="1">
      <alignment horizontal="center" vertical="center" wrapText="1"/>
    </xf>
    <xf numFmtId="3" fontId="8" fillId="4" borderId="11" xfId="0" applyNumberFormat="1" applyFont="1" applyFill="1" applyBorder="1" applyAlignment="1">
      <alignment horizontal="center" vertical="center" wrapText="1"/>
    </xf>
    <xf numFmtId="3" fontId="6" fillId="7" borderId="8" xfId="0" applyNumberFormat="1" applyFont="1" applyFill="1" applyBorder="1" applyAlignment="1">
      <alignment horizontal="center" vertical="center" wrapText="1"/>
    </xf>
    <xf numFmtId="3" fontId="6" fillId="7" borderId="50" xfId="0" applyNumberFormat="1" applyFont="1" applyFill="1" applyBorder="1" applyAlignment="1">
      <alignment horizontal="center" vertical="center" wrapText="1"/>
    </xf>
    <xf numFmtId="3" fontId="6" fillId="7" borderId="12" xfId="0" applyNumberFormat="1" applyFont="1" applyFill="1" applyBorder="1" applyAlignment="1">
      <alignment horizontal="center" vertical="center" wrapText="1"/>
    </xf>
    <xf numFmtId="3" fontId="6" fillId="7" borderId="10" xfId="0" applyNumberFormat="1" applyFont="1" applyFill="1" applyBorder="1" applyAlignment="1">
      <alignment horizontal="center" vertical="center" wrapText="1"/>
    </xf>
    <xf numFmtId="3" fontId="6" fillId="7" borderId="44" xfId="0" applyNumberFormat="1" applyFont="1" applyFill="1" applyBorder="1" applyAlignment="1">
      <alignment horizontal="center" vertical="center" wrapText="1"/>
    </xf>
    <xf numFmtId="3" fontId="6" fillId="7" borderId="11" xfId="0" applyNumberFormat="1" applyFont="1" applyFill="1" applyBorder="1" applyAlignment="1">
      <alignment horizontal="center" vertical="center" wrapText="1"/>
    </xf>
    <xf numFmtId="3" fontId="6" fillId="30" borderId="8" xfId="0" applyNumberFormat="1" applyFont="1" applyFill="1" applyBorder="1" applyAlignment="1">
      <alignment horizontal="center" vertical="center" wrapText="1"/>
    </xf>
    <xf numFmtId="3" fontId="6" fillId="30" borderId="50" xfId="0" applyNumberFormat="1" applyFont="1" applyFill="1" applyBorder="1" applyAlignment="1">
      <alignment horizontal="center" vertical="center" wrapText="1"/>
    </xf>
    <xf numFmtId="3" fontId="6" fillId="30" borderId="12" xfId="0" applyNumberFormat="1" applyFont="1" applyFill="1" applyBorder="1" applyAlignment="1">
      <alignment horizontal="center" vertical="center" wrapText="1"/>
    </xf>
    <xf numFmtId="3" fontId="6" fillId="30" borderId="10" xfId="0" applyNumberFormat="1" applyFont="1" applyFill="1" applyBorder="1" applyAlignment="1">
      <alignment horizontal="center" vertical="center" wrapText="1"/>
    </xf>
    <xf numFmtId="3" fontId="6" fillId="30" borderId="44" xfId="0" applyNumberFormat="1" applyFont="1" applyFill="1" applyBorder="1" applyAlignment="1">
      <alignment horizontal="center" vertical="center" wrapText="1"/>
    </xf>
    <xf numFmtId="3" fontId="6" fillId="30" borderId="11"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3" fontId="6" fillId="2" borderId="50" xfId="0" applyNumberFormat="1" applyFont="1" applyFill="1" applyBorder="1" applyAlignment="1">
      <alignment horizontal="center" vertical="center" wrapText="1"/>
    </xf>
    <xf numFmtId="3" fontId="6" fillId="2" borderId="12" xfId="0" applyNumberFormat="1" applyFont="1" applyFill="1" applyBorder="1" applyAlignment="1">
      <alignment horizontal="center" vertical="center" wrapText="1"/>
    </xf>
    <xf numFmtId="3" fontId="6" fillId="2" borderId="10" xfId="0" applyNumberFormat="1" applyFont="1" applyFill="1" applyBorder="1" applyAlignment="1">
      <alignment horizontal="center" vertical="center" wrapText="1"/>
    </xf>
    <xf numFmtId="3" fontId="6" fillId="2" borderId="44" xfId="0" applyNumberFormat="1" applyFont="1" applyFill="1" applyBorder="1" applyAlignment="1">
      <alignment horizontal="center" vertical="center" wrapText="1"/>
    </xf>
    <xf numFmtId="3" fontId="6" fillId="2" borderId="11" xfId="0" applyNumberFormat="1" applyFont="1" applyFill="1" applyBorder="1" applyAlignment="1">
      <alignment horizontal="center" vertical="center" wrapText="1"/>
    </xf>
    <xf numFmtId="17" fontId="1" fillId="14" borderId="1" xfId="0" applyNumberFormat="1" applyFont="1" applyFill="1" applyBorder="1" applyAlignment="1">
      <alignment horizontal="center"/>
    </xf>
    <xf numFmtId="0" fontId="0" fillId="14" borderId="1" xfId="0" applyFont="1" applyFill="1" applyBorder="1" applyAlignment="1">
      <alignment horizontal="center"/>
    </xf>
    <xf numFmtId="3" fontId="6" fillId="5" borderId="4" xfId="0" applyNumberFormat="1" applyFont="1" applyFill="1" applyBorder="1" applyAlignment="1">
      <alignment horizontal="center" vertical="center" wrapText="1"/>
    </xf>
    <xf numFmtId="3" fontId="6" fillId="5" borderId="5" xfId="0" applyNumberFormat="1" applyFont="1" applyFill="1" applyBorder="1" applyAlignment="1">
      <alignment horizontal="center" vertical="center" wrapText="1"/>
    </xf>
    <xf numFmtId="3" fontId="6" fillId="5" borderId="6"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1" fillId="0" borderId="1" xfId="0" applyFont="1" applyBorder="1" applyAlignment="1">
      <alignment horizontal="center"/>
    </xf>
    <xf numFmtId="0" fontId="1" fillId="0" borderId="44" xfId="0" applyFont="1" applyBorder="1" applyAlignment="1">
      <alignment horizontal="center"/>
    </xf>
    <xf numFmtId="3" fontId="6" fillId="11" borderId="1" xfId="0" applyNumberFormat="1" applyFont="1" applyFill="1" applyBorder="1" applyAlignment="1">
      <alignment horizontal="center" vertical="center" wrapText="1"/>
    </xf>
    <xf numFmtId="4" fontId="0" fillId="14" borderId="50" xfId="0" applyNumberFormat="1" applyFont="1" applyFill="1" applyBorder="1" applyAlignment="1">
      <alignment horizontal="right" vertical="top"/>
    </xf>
    <xf numFmtId="4" fontId="0" fillId="14" borderId="0" xfId="0" applyNumberFormat="1" applyFont="1" applyFill="1" applyBorder="1" applyAlignment="1">
      <alignment horizontal="right" vertical="top"/>
    </xf>
    <xf numFmtId="4" fontId="0" fillId="14" borderId="12" xfId="0" applyNumberFormat="1" applyFont="1" applyFill="1" applyBorder="1" applyAlignment="1">
      <alignment horizontal="right" vertical="top"/>
    </xf>
    <xf numFmtId="4" fontId="0" fillId="14" borderId="51" xfId="0" applyNumberFormat="1" applyFont="1" applyFill="1" applyBorder="1" applyAlignment="1">
      <alignment horizontal="right" vertical="top"/>
    </xf>
    <xf numFmtId="0" fontId="1" fillId="14" borderId="1" xfId="0" applyFont="1" applyFill="1" applyBorder="1" applyAlignment="1" applyProtection="1">
      <alignment horizontal="center" vertical="center"/>
    </xf>
    <xf numFmtId="0" fontId="0" fillId="14" borderId="1" xfId="0" applyFont="1" applyFill="1" applyBorder="1" applyAlignment="1" applyProtection="1">
      <alignment horizontal="center" vertical="center"/>
    </xf>
    <xf numFmtId="4" fontId="1" fillId="14" borderId="1" xfId="0" applyNumberFormat="1" applyFont="1" applyFill="1" applyBorder="1" applyAlignment="1">
      <alignment horizontal="right" vertical="top"/>
    </xf>
    <xf numFmtId="0" fontId="1" fillId="14" borderId="1" xfId="0" applyFont="1" applyFill="1" applyBorder="1" applyAlignment="1" applyProtection="1">
      <alignment horizontal="center" vertical="center" wrapText="1"/>
    </xf>
    <xf numFmtId="0" fontId="0" fillId="14" borderId="2" xfId="0" applyFont="1" applyFill="1" applyBorder="1" applyAlignment="1" applyProtection="1">
      <alignment horizontal="center" vertical="center" wrapText="1"/>
    </xf>
    <xf numFmtId="0" fontId="0" fillId="14" borderId="2" xfId="0" applyFont="1" applyFill="1" applyBorder="1" applyAlignment="1" applyProtection="1">
      <alignment horizontal="center" vertical="center"/>
    </xf>
    <xf numFmtId="4" fontId="0" fillId="14" borderId="8" xfId="0" applyNumberFormat="1" applyFont="1" applyFill="1" applyBorder="1" applyAlignment="1">
      <alignment horizontal="right" vertical="top"/>
    </xf>
    <xf numFmtId="4" fontId="0" fillId="14" borderId="7" xfId="0" applyNumberFormat="1" applyFont="1" applyFill="1" applyBorder="1" applyAlignment="1">
      <alignment horizontal="right" vertical="top"/>
    </xf>
    <xf numFmtId="4" fontId="0" fillId="12" borderId="50" xfId="0" applyNumberFormat="1" applyFont="1" applyFill="1" applyBorder="1" applyAlignment="1">
      <alignment horizontal="right" vertical="top"/>
    </xf>
    <xf numFmtId="4" fontId="0" fillId="12" borderId="0" xfId="0" applyNumberFormat="1" applyFont="1" applyFill="1" applyBorder="1" applyAlignment="1">
      <alignment horizontal="right" vertical="top"/>
    </xf>
    <xf numFmtId="4" fontId="0" fillId="12" borderId="12" xfId="0" applyNumberFormat="1" applyFont="1" applyFill="1" applyBorder="1" applyAlignment="1">
      <alignment horizontal="right" vertical="top"/>
    </xf>
    <xf numFmtId="4" fontId="0" fillId="12" borderId="51" xfId="0" applyNumberFormat="1" applyFont="1" applyFill="1" applyBorder="1" applyAlignment="1">
      <alignment horizontal="right" vertical="top"/>
    </xf>
    <xf numFmtId="0" fontId="1" fillId="12" borderId="1" xfId="0" applyFont="1" applyFill="1" applyBorder="1" applyAlignment="1" applyProtection="1">
      <alignment horizontal="center" vertical="center" wrapText="1"/>
    </xf>
    <xf numFmtId="0" fontId="0" fillId="12" borderId="2" xfId="0" applyFont="1" applyFill="1" applyBorder="1" applyAlignment="1" applyProtection="1">
      <alignment horizontal="center" vertical="center" wrapText="1"/>
    </xf>
    <xf numFmtId="0" fontId="1" fillId="12" borderId="1" xfId="0" applyFont="1" applyFill="1" applyBorder="1" applyAlignment="1" applyProtection="1">
      <alignment horizontal="center" vertical="center"/>
    </xf>
    <xf numFmtId="0" fontId="0" fillId="12" borderId="2" xfId="0" applyFont="1" applyFill="1" applyBorder="1" applyAlignment="1" applyProtection="1">
      <alignment horizontal="center" vertical="center"/>
    </xf>
    <xf numFmtId="4" fontId="0" fillId="9" borderId="8" xfId="0" applyNumberFormat="1" applyFont="1" applyFill="1" applyBorder="1" applyAlignment="1">
      <alignment horizontal="right" vertical="top"/>
    </xf>
    <xf numFmtId="4" fontId="0" fillId="9" borderId="7" xfId="0" applyNumberFormat="1" applyFont="1" applyFill="1" applyBorder="1" applyAlignment="1">
      <alignment horizontal="right" vertical="top"/>
    </xf>
    <xf numFmtId="4" fontId="0" fillId="9" borderId="50" xfId="0" applyNumberFormat="1" applyFont="1" applyFill="1" applyBorder="1" applyAlignment="1">
      <alignment horizontal="right" vertical="top"/>
    </xf>
    <xf numFmtId="4" fontId="0" fillId="9" borderId="0" xfId="0" applyNumberFormat="1" applyFont="1" applyFill="1" applyBorder="1" applyAlignment="1">
      <alignment horizontal="right" vertical="top"/>
    </xf>
    <xf numFmtId="4" fontId="0" fillId="7" borderId="50" xfId="0" applyNumberFormat="1" applyFont="1" applyFill="1" applyBorder="1" applyAlignment="1">
      <alignment horizontal="right" vertical="top"/>
    </xf>
    <xf numFmtId="4" fontId="0" fillId="7" borderId="0" xfId="0" applyNumberFormat="1" applyFont="1" applyFill="1" applyBorder="1" applyAlignment="1">
      <alignment horizontal="right" vertical="top"/>
    </xf>
    <xf numFmtId="4" fontId="0" fillId="7" borderId="12" xfId="0" applyNumberFormat="1" applyFont="1" applyFill="1" applyBorder="1" applyAlignment="1">
      <alignment horizontal="right" vertical="top"/>
    </xf>
    <xf numFmtId="4" fontId="0" fillId="7" borderId="51" xfId="0" applyNumberFormat="1" applyFont="1" applyFill="1" applyBorder="1" applyAlignment="1">
      <alignment horizontal="right" vertical="top"/>
    </xf>
    <xf numFmtId="0" fontId="1" fillId="9" borderId="1" xfId="0" applyFont="1" applyFill="1" applyBorder="1" applyAlignment="1" applyProtection="1">
      <alignment horizontal="center" vertical="center" wrapText="1"/>
    </xf>
    <xf numFmtId="0" fontId="0"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xf>
    <xf numFmtId="0" fontId="0" fillId="9" borderId="2" xfId="0" applyFont="1" applyFill="1" applyBorder="1" applyAlignment="1" applyProtection="1">
      <alignment horizontal="center" vertical="center"/>
    </xf>
    <xf numFmtId="4" fontId="0" fillId="12" borderId="8" xfId="0" applyNumberFormat="1" applyFont="1" applyFill="1" applyBorder="1" applyAlignment="1">
      <alignment horizontal="right" vertical="top"/>
    </xf>
    <xf numFmtId="4" fontId="0" fillId="12" borderId="7" xfId="0" applyNumberFormat="1" applyFont="1" applyFill="1" applyBorder="1" applyAlignment="1">
      <alignment horizontal="right" vertical="top"/>
    </xf>
    <xf numFmtId="0" fontId="1" fillId="7" borderId="1" xfId="0" applyFont="1" applyFill="1" applyBorder="1" applyAlignment="1" applyProtection="1">
      <alignment horizontal="center" vertical="center"/>
    </xf>
    <xf numFmtId="0" fontId="0" fillId="7" borderId="2" xfId="0" applyFont="1" applyFill="1" applyBorder="1" applyAlignment="1" applyProtection="1">
      <alignment horizontal="center" vertical="center"/>
    </xf>
    <xf numFmtId="4" fontId="0" fillId="9" borderId="12" xfId="0" applyNumberFormat="1" applyFont="1" applyFill="1" applyBorder="1" applyAlignment="1">
      <alignment horizontal="right" vertical="top"/>
    </xf>
    <xf numFmtId="4" fontId="0" fillId="9" borderId="51" xfId="0" applyNumberFormat="1" applyFont="1" applyFill="1" applyBorder="1" applyAlignment="1">
      <alignment horizontal="right" vertical="top"/>
    </xf>
    <xf numFmtId="4" fontId="0" fillId="16" borderId="2" xfId="0" applyNumberFormat="1" applyFont="1" applyFill="1" applyBorder="1" applyAlignment="1">
      <alignment horizontal="right" vertical="top"/>
    </xf>
    <xf numFmtId="4" fontId="0" fillId="16" borderId="3" xfId="0" applyNumberFormat="1" applyFont="1" applyFill="1" applyBorder="1" applyAlignment="1">
      <alignment horizontal="right" vertical="top"/>
    </xf>
    <xf numFmtId="4" fontId="0" fillId="7" borderId="8" xfId="0" applyNumberFormat="1" applyFont="1" applyFill="1" applyBorder="1" applyAlignment="1">
      <alignment horizontal="right" vertical="top"/>
    </xf>
    <xf numFmtId="4" fontId="0" fillId="7" borderId="7" xfId="0" applyNumberFormat="1" applyFont="1" applyFill="1" applyBorder="1" applyAlignment="1">
      <alignment horizontal="right" vertical="top"/>
    </xf>
    <xf numFmtId="0" fontId="0" fillId="7" borderId="1" xfId="0" applyFont="1" applyFill="1" applyBorder="1" applyAlignment="1" applyProtection="1">
      <alignment horizontal="center" vertical="center"/>
    </xf>
    <xf numFmtId="0" fontId="1" fillId="7" borderId="1" xfId="0" applyFont="1" applyFill="1" applyBorder="1" applyAlignment="1" applyProtection="1">
      <alignment horizontal="center" vertical="center" wrapText="1"/>
    </xf>
    <xf numFmtId="0" fontId="0" fillId="7" borderId="2" xfId="0" applyFont="1" applyFill="1" applyBorder="1" applyAlignment="1" applyProtection="1">
      <alignment horizontal="center" vertical="center" wrapText="1"/>
    </xf>
    <xf numFmtId="0" fontId="0" fillId="7" borderId="2" xfId="0" applyFont="1" applyFill="1" applyBorder="1" applyAlignment="1" applyProtection="1">
      <alignment horizontal="left" vertical="top"/>
    </xf>
    <xf numFmtId="0" fontId="0" fillId="7" borderId="3" xfId="0" applyFont="1" applyFill="1" applyBorder="1" applyAlignment="1" applyProtection="1">
      <alignment horizontal="left" vertical="top"/>
    </xf>
    <xf numFmtId="0" fontId="0" fillId="7" borderId="2" xfId="0" applyFont="1" applyFill="1" applyBorder="1" applyAlignment="1" applyProtection="1">
      <alignment horizontal="left" vertical="top" wrapText="1"/>
    </xf>
    <xf numFmtId="0" fontId="0" fillId="7" borderId="3" xfId="0" applyFont="1" applyFill="1" applyBorder="1" applyAlignment="1" applyProtection="1">
      <alignment horizontal="left" vertical="top" wrapText="1"/>
    </xf>
    <xf numFmtId="3" fontId="0" fillId="7" borderId="2" xfId="0" applyNumberFormat="1" applyFont="1" applyFill="1" applyBorder="1" applyAlignment="1" applyProtection="1">
      <alignment vertical="top"/>
    </xf>
    <xf numFmtId="3" fontId="0" fillId="7" borderId="3" xfId="0" applyNumberFormat="1" applyFont="1" applyFill="1" applyBorder="1" applyAlignment="1" applyProtection="1">
      <alignment vertical="top"/>
    </xf>
    <xf numFmtId="0" fontId="1" fillId="7" borderId="12" xfId="0" applyFont="1" applyFill="1" applyBorder="1" applyAlignment="1" applyProtection="1">
      <alignment horizontal="center" vertical="center"/>
    </xf>
    <xf numFmtId="0" fontId="1" fillId="7" borderId="11" xfId="0" applyFont="1" applyFill="1" applyBorder="1" applyAlignment="1" applyProtection="1">
      <alignment horizontal="center" vertical="center"/>
    </xf>
    <xf numFmtId="0" fontId="1" fillId="9" borderId="1" xfId="0" applyFont="1" applyFill="1" applyBorder="1" applyAlignment="1">
      <alignment horizontal="center" vertical="center"/>
    </xf>
    <xf numFmtId="4" fontId="0" fillId="5" borderId="8" xfId="0" applyNumberFormat="1" applyFont="1" applyFill="1" applyBorder="1" applyAlignment="1">
      <alignment horizontal="right" vertical="top"/>
    </xf>
    <xf numFmtId="4" fontId="0" fillId="5" borderId="10" xfId="0" applyNumberFormat="1" applyFont="1" applyFill="1" applyBorder="1" applyAlignment="1">
      <alignment horizontal="right" vertical="top"/>
    </xf>
    <xf numFmtId="4" fontId="0" fillId="5" borderId="2" xfId="0" applyNumberFormat="1" applyFont="1" applyFill="1" applyBorder="1" applyAlignment="1">
      <alignment horizontal="right" vertical="top"/>
    </xf>
    <xf numFmtId="4" fontId="0" fillId="5" borderId="3" xfId="0" applyNumberFormat="1" applyFont="1" applyFill="1" applyBorder="1" applyAlignment="1">
      <alignment horizontal="right" vertical="top"/>
    </xf>
    <xf numFmtId="0" fontId="0" fillId="9" borderId="1" xfId="0" applyFont="1" applyFill="1" applyBorder="1" applyAlignment="1" applyProtection="1">
      <alignment horizontal="center" vertical="center"/>
    </xf>
    <xf numFmtId="3" fontId="0" fillId="4" borderId="4" xfId="0" applyNumberFormat="1" applyFont="1" applyFill="1" applyBorder="1" applyAlignment="1">
      <alignment horizontal="center" vertical="top"/>
    </xf>
    <xf numFmtId="3" fontId="0" fillId="4" borderId="6" xfId="0" applyNumberFormat="1" applyFont="1" applyFill="1" applyBorder="1" applyAlignment="1">
      <alignment horizontal="center" vertical="top"/>
    </xf>
    <xf numFmtId="0" fontId="0" fillId="12" borderId="1" xfId="0" applyFont="1" applyFill="1" applyBorder="1" applyAlignment="1" applyProtection="1">
      <alignment horizontal="left" vertical="top" wrapText="1"/>
    </xf>
    <xf numFmtId="0" fontId="0" fillId="12" borderId="1" xfId="0" applyFont="1" applyFill="1" applyBorder="1" applyAlignment="1" applyProtection="1">
      <alignment horizontal="center" vertical="center"/>
    </xf>
    <xf numFmtId="4" fontId="0" fillId="2" borderId="2" xfId="0" applyNumberFormat="1" applyFont="1" applyFill="1" applyBorder="1" applyAlignment="1">
      <alignment horizontal="right" vertical="top"/>
    </xf>
    <xf numFmtId="4" fontId="0" fillId="2" borderId="3" xfId="0" applyNumberFormat="1" applyFont="1" applyFill="1" applyBorder="1" applyAlignment="1">
      <alignment horizontal="right" vertical="top"/>
    </xf>
    <xf numFmtId="4" fontId="0" fillId="2" borderId="9" xfId="0" applyNumberFormat="1" applyFont="1" applyFill="1" applyBorder="1" applyAlignment="1">
      <alignment horizontal="right" vertical="top"/>
    </xf>
    <xf numFmtId="4" fontId="0" fillId="2" borderId="8" xfId="0" applyNumberFormat="1" applyFont="1" applyFill="1" applyBorder="1" applyAlignment="1">
      <alignment horizontal="right" vertical="top"/>
    </xf>
    <xf numFmtId="4" fontId="0" fillId="2" borderId="10" xfId="0" applyNumberFormat="1" applyFont="1" applyFill="1" applyBorder="1" applyAlignment="1">
      <alignment horizontal="right" vertical="top"/>
    </xf>
    <xf numFmtId="0" fontId="1" fillId="14" borderId="1" xfId="0" applyFont="1" applyFill="1" applyBorder="1" applyAlignment="1">
      <alignment horizontal="left" vertical="top" wrapText="1"/>
    </xf>
    <xf numFmtId="0" fontId="0" fillId="9" borderId="1" xfId="0" applyFont="1" applyFill="1" applyBorder="1" applyAlignment="1" applyProtection="1">
      <alignment horizontal="left" vertical="top" wrapText="1"/>
    </xf>
    <xf numFmtId="4" fontId="0" fillId="5" borderId="9" xfId="0" applyNumberFormat="1" applyFont="1" applyFill="1" applyBorder="1" applyAlignment="1">
      <alignment horizontal="right" vertical="top"/>
    </xf>
    <xf numFmtId="0" fontId="1" fillId="14" borderId="1" xfId="0" applyFont="1" applyFill="1" applyBorder="1" applyAlignment="1">
      <alignment horizontal="center" vertical="center" wrapText="1"/>
    </xf>
    <xf numFmtId="4" fontId="1" fillId="14" borderId="4" xfId="0" applyNumberFormat="1" applyFont="1" applyFill="1" applyBorder="1" applyAlignment="1">
      <alignment horizontal="right" vertical="top"/>
    </xf>
    <xf numFmtId="0" fontId="1" fillId="12" borderId="1" xfId="0" applyFont="1" applyFill="1" applyBorder="1" applyAlignment="1">
      <alignment horizontal="center" vertical="center"/>
    </xf>
    <xf numFmtId="0" fontId="0" fillId="7" borderId="1" xfId="0" applyFont="1" applyFill="1" applyBorder="1" applyAlignment="1" applyProtection="1">
      <alignment horizontal="left" vertical="top" wrapText="1"/>
    </xf>
    <xf numFmtId="0" fontId="1" fillId="11"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top"/>
    </xf>
    <xf numFmtId="0" fontId="1" fillId="11" borderId="1" xfId="0" applyFont="1" applyFill="1" applyBorder="1" applyAlignment="1" applyProtection="1">
      <alignment horizontal="center" vertical="center"/>
    </xf>
    <xf numFmtId="0" fontId="1" fillId="5" borderId="2"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0" fillId="5" borderId="2" xfId="0" applyFont="1" applyFill="1" applyBorder="1" applyAlignment="1" applyProtection="1">
      <alignment horizontal="center" vertical="top"/>
    </xf>
    <xf numFmtId="0" fontId="0" fillId="5" borderId="3" xfId="0" applyFont="1" applyFill="1" applyBorder="1" applyAlignment="1" applyProtection="1">
      <alignment horizontal="center" vertical="top"/>
    </xf>
    <xf numFmtId="0" fontId="1" fillId="5" borderId="8"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5" borderId="10"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7" borderId="2" xfId="0" applyFont="1" applyFill="1" applyBorder="1" applyAlignment="1" applyProtection="1">
      <alignment horizontal="left" vertical="top"/>
    </xf>
    <xf numFmtId="0" fontId="1" fillId="7" borderId="3" xfId="0" applyFont="1" applyFill="1" applyBorder="1" applyAlignment="1" applyProtection="1">
      <alignment horizontal="left" vertical="top"/>
    </xf>
    <xf numFmtId="0" fontId="1" fillId="7" borderId="2" xfId="0" applyFont="1" applyFill="1" applyBorder="1" applyAlignment="1" applyProtection="1">
      <alignment horizontal="center" vertical="center"/>
    </xf>
    <xf numFmtId="0" fontId="0" fillId="7" borderId="3" xfId="0" applyFont="1" applyFill="1" applyBorder="1" applyAlignment="1" applyProtection="1">
      <alignment horizontal="center" vertical="center"/>
    </xf>
    <xf numFmtId="3" fontId="0" fillId="7" borderId="0" xfId="0" applyNumberFormat="1" applyFont="1" applyFill="1" applyBorder="1" applyAlignment="1" applyProtection="1"/>
    <xf numFmtId="3" fontId="0" fillId="7" borderId="51" xfId="0" applyNumberFormat="1" applyFont="1" applyFill="1" applyBorder="1" applyAlignment="1" applyProtection="1"/>
    <xf numFmtId="0" fontId="0" fillId="7" borderId="1" xfId="0" applyFont="1" applyFill="1" applyBorder="1" applyAlignment="1" applyProtection="1">
      <alignment horizontal="center" vertical="center" wrapText="1"/>
    </xf>
    <xf numFmtId="0" fontId="0" fillId="4" borderId="2" xfId="0" applyFont="1" applyFill="1" applyBorder="1" applyAlignment="1" applyProtection="1">
      <alignment horizontal="center" vertical="top"/>
    </xf>
    <xf numFmtId="0" fontId="0" fillId="4" borderId="3" xfId="0" applyFont="1" applyFill="1" applyBorder="1" applyAlignment="1" applyProtection="1">
      <alignment horizontal="center" vertical="top"/>
    </xf>
    <xf numFmtId="0" fontId="0" fillId="2" borderId="2" xfId="0" applyFont="1" applyFill="1" applyBorder="1" applyAlignment="1" applyProtection="1">
      <alignment horizontal="center" vertical="top"/>
    </xf>
    <xf numFmtId="0" fontId="0" fillId="2" borderId="9" xfId="0" applyFont="1" applyFill="1" applyBorder="1" applyAlignment="1" applyProtection="1">
      <alignment horizontal="center" vertical="top"/>
    </xf>
    <xf numFmtId="0" fontId="0" fillId="2" borderId="3" xfId="0" applyFont="1" applyFill="1" applyBorder="1" applyAlignment="1" applyProtection="1">
      <alignment horizontal="center" vertical="top"/>
    </xf>
    <xf numFmtId="0" fontId="0" fillId="11" borderId="2" xfId="0" applyFont="1" applyFill="1" applyBorder="1" applyAlignment="1" applyProtection="1">
      <alignment horizontal="center" vertical="top"/>
    </xf>
    <xf numFmtId="0" fontId="0" fillId="11" borderId="9" xfId="0" applyFont="1" applyFill="1" applyBorder="1" applyAlignment="1" applyProtection="1">
      <alignment horizontal="center" vertical="top"/>
    </xf>
    <xf numFmtId="0" fontId="0" fillId="11" borderId="3" xfId="0" applyFont="1" applyFill="1" applyBorder="1" applyAlignment="1" applyProtection="1">
      <alignment horizontal="center" vertical="top"/>
    </xf>
    <xf numFmtId="0" fontId="0" fillId="6" borderId="2" xfId="0" applyFont="1" applyFill="1" applyBorder="1" applyAlignment="1" applyProtection="1">
      <alignment horizontal="center" vertical="top"/>
    </xf>
    <xf numFmtId="0" fontId="0" fillId="6" borderId="9" xfId="0" applyFont="1" applyFill="1" applyBorder="1" applyAlignment="1" applyProtection="1">
      <alignment horizontal="center" vertical="top"/>
    </xf>
    <xf numFmtId="0" fontId="0" fillId="6" borderId="3" xfId="0" applyFont="1" applyFill="1" applyBorder="1" applyAlignment="1" applyProtection="1">
      <alignment horizontal="center" vertical="top"/>
    </xf>
    <xf numFmtId="0" fontId="1" fillId="6" borderId="1" xfId="0" applyFont="1" applyFill="1" applyBorder="1" applyAlignment="1" applyProtection="1">
      <alignment horizontal="center" vertical="center"/>
    </xf>
    <xf numFmtId="0" fontId="1" fillId="6"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11" borderId="2" xfId="0" applyFont="1" applyFill="1" applyBorder="1" applyAlignment="1" applyProtection="1">
      <alignment horizontal="left" vertical="center" wrapText="1"/>
    </xf>
    <xf numFmtId="0" fontId="1" fillId="11" borderId="3" xfId="0" applyFont="1" applyFill="1" applyBorder="1" applyAlignment="1" applyProtection="1">
      <alignment horizontal="left" vertical="center" wrapText="1"/>
    </xf>
    <xf numFmtId="0" fontId="0" fillId="5" borderId="4" xfId="0" applyFont="1" applyFill="1" applyBorder="1" applyAlignment="1">
      <alignment horizontal="left" vertical="center"/>
    </xf>
    <xf numFmtId="0" fontId="0" fillId="5" borderId="6" xfId="0" applyFill="1" applyBorder="1" applyAlignment="1">
      <alignment horizontal="left" vertical="center"/>
    </xf>
    <xf numFmtId="0" fontId="0" fillId="5" borderId="4" xfId="0" applyFont="1" applyFill="1" applyBorder="1" applyAlignment="1">
      <alignment vertical="center" wrapText="1"/>
    </xf>
    <xf numFmtId="0" fontId="0" fillId="5" borderId="6" xfId="0" applyFill="1" applyBorder="1" applyAlignment="1">
      <alignment vertical="center" wrapText="1"/>
    </xf>
    <xf numFmtId="3" fontId="5" fillId="5" borderId="4" xfId="0" applyNumberFormat="1" applyFont="1" applyFill="1" applyBorder="1" applyAlignment="1">
      <alignment horizontal="left" vertical="center"/>
    </xf>
    <xf numFmtId="3" fontId="5" fillId="5" borderId="6" xfId="0" applyNumberFormat="1" applyFont="1" applyFill="1" applyBorder="1" applyAlignment="1">
      <alignment horizontal="left" vertical="center"/>
    </xf>
    <xf numFmtId="3" fontId="5" fillId="5" borderId="4" xfId="0" applyNumberFormat="1" applyFont="1" applyFill="1" applyBorder="1" applyAlignment="1">
      <alignment horizontal="left" vertical="center" wrapText="1"/>
    </xf>
    <xf numFmtId="3" fontId="5" fillId="5" borderId="6" xfId="0" applyNumberFormat="1" applyFont="1" applyFill="1" applyBorder="1" applyAlignment="1">
      <alignment horizontal="left" vertical="center" wrapText="1"/>
    </xf>
    <xf numFmtId="0" fontId="1" fillId="14" borderId="1" xfId="0" applyFont="1" applyFill="1" applyBorder="1" applyAlignment="1">
      <alignment horizontal="center" vertical="top"/>
    </xf>
    <xf numFmtId="0" fontId="0" fillId="14" borderId="1" xfId="0" applyFont="1" applyFill="1" applyBorder="1" applyAlignment="1">
      <alignment horizontal="center" vertical="top"/>
    </xf>
    <xf numFmtId="0" fontId="0" fillId="8" borderId="4" xfId="0" applyFont="1" applyFill="1" applyBorder="1" applyAlignment="1">
      <alignment horizontal="center" vertical="top"/>
    </xf>
    <xf numFmtId="0" fontId="0" fillId="8" borderId="6" xfId="0" applyFont="1" applyFill="1" applyBorder="1" applyAlignment="1">
      <alignment horizontal="center" vertical="top"/>
    </xf>
    <xf numFmtId="3" fontId="5" fillId="4" borderId="4" xfId="0" applyNumberFormat="1" applyFont="1" applyFill="1" applyBorder="1" applyAlignment="1">
      <alignment horizontal="left" vertical="center" wrapText="1"/>
    </xf>
    <xf numFmtId="3" fontId="5" fillId="4" borderId="6" xfId="0" applyNumberFormat="1"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1" xfId="0" applyFont="1" applyFill="1" applyBorder="1" applyAlignment="1">
      <alignment horizontal="left" vertical="top" wrapText="1"/>
    </xf>
    <xf numFmtId="3" fontId="5" fillId="4" borderId="1" xfId="0" applyNumberFormat="1" applyFont="1" applyFill="1" applyBorder="1" applyAlignment="1">
      <alignment horizontal="left" vertical="top" wrapText="1"/>
    </xf>
    <xf numFmtId="3" fontId="6" fillId="9" borderId="4" xfId="0" applyNumberFormat="1" applyFont="1" applyFill="1" applyBorder="1" applyAlignment="1">
      <alignment horizontal="center" vertical="center"/>
    </xf>
    <xf numFmtId="3" fontId="6" fillId="9" borderId="6" xfId="0" applyNumberFormat="1" applyFont="1" applyFill="1" applyBorder="1" applyAlignment="1">
      <alignment horizontal="center"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4" xfId="0" applyBorder="1" applyAlignment="1">
      <alignment horizontal="center"/>
    </xf>
    <xf numFmtId="0" fontId="0" fillId="0" borderId="6" xfId="0" applyBorder="1" applyAlignment="1">
      <alignment horizontal="center"/>
    </xf>
    <xf numFmtId="0" fontId="14" fillId="19" borderId="1" xfId="0" applyFont="1" applyFill="1" applyBorder="1" applyAlignment="1">
      <alignment horizontal="center" vertical="top" wrapText="1"/>
    </xf>
    <xf numFmtId="0" fontId="13" fillId="19" borderId="1" xfId="0" applyFont="1" applyFill="1" applyBorder="1" applyAlignment="1">
      <alignment horizontal="left" vertical="top" wrapText="1"/>
    </xf>
    <xf numFmtId="0" fontId="10" fillId="0" borderId="0" xfId="0" applyFont="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3" fillId="21" borderId="4" xfId="0" applyFont="1" applyFill="1" applyBorder="1" applyAlignment="1">
      <alignment horizontal="left" vertical="top" wrapText="1"/>
    </xf>
    <xf numFmtId="0" fontId="13" fillId="21" borderId="5" xfId="0" applyFont="1" applyFill="1" applyBorder="1" applyAlignment="1">
      <alignment horizontal="left" vertical="top" wrapText="1"/>
    </xf>
    <xf numFmtId="0" fontId="13" fillId="21" borderId="6" xfId="0" applyFont="1" applyFill="1" applyBorder="1" applyAlignment="1">
      <alignment horizontal="left" vertical="top" wrapText="1"/>
    </xf>
    <xf numFmtId="0" fontId="13" fillId="0" borderId="1" xfId="0" applyFont="1" applyBorder="1" applyAlignment="1" applyProtection="1">
      <alignment horizontal="center" vertical="top" wrapText="1"/>
      <protection locked="0"/>
    </xf>
    <xf numFmtId="0" fontId="13" fillId="2" borderId="4" xfId="0"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3" borderId="8" xfId="0" applyFont="1" applyFill="1" applyBorder="1" applyAlignment="1">
      <alignment horizontal="left" vertical="top" wrapText="1"/>
    </xf>
    <xf numFmtId="0" fontId="13" fillId="23" borderId="50" xfId="0" applyFont="1" applyFill="1" applyBorder="1" applyAlignment="1">
      <alignment horizontal="left" vertical="top" wrapText="1"/>
    </xf>
    <xf numFmtId="0" fontId="13" fillId="23" borderId="12" xfId="0" applyFont="1" applyFill="1" applyBorder="1" applyAlignment="1">
      <alignment horizontal="left" vertical="top" wrapText="1"/>
    </xf>
    <xf numFmtId="0" fontId="13" fillId="2" borderId="2"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1" borderId="1" xfId="0" applyFont="1" applyFill="1" applyBorder="1" applyAlignment="1">
      <alignment horizontal="left" vertical="top" wrapText="1"/>
    </xf>
    <xf numFmtId="0" fontId="13" fillId="20" borderId="1" xfId="0" applyFont="1" applyFill="1" applyBorder="1" applyAlignment="1">
      <alignment horizontal="center" vertical="top" wrapText="1"/>
    </xf>
    <xf numFmtId="0" fontId="13" fillId="21" borderId="8" xfId="0" applyFont="1" applyFill="1" applyBorder="1" applyAlignment="1">
      <alignment horizontal="left" vertical="top" wrapText="1"/>
    </xf>
    <xf numFmtId="0" fontId="13" fillId="21" borderId="50" xfId="0" applyFont="1" applyFill="1" applyBorder="1" applyAlignment="1">
      <alignment horizontal="left" vertical="top" wrapText="1"/>
    </xf>
    <xf numFmtId="0" fontId="13" fillId="21" borderId="12" xfId="0" applyFont="1" applyFill="1" applyBorder="1" applyAlignment="1">
      <alignment horizontal="left" vertical="top" wrapText="1"/>
    </xf>
    <xf numFmtId="0" fontId="13" fillId="23" borderId="1" xfId="0" applyFont="1" applyFill="1" applyBorder="1" applyAlignment="1">
      <alignment horizontal="center" vertical="top" wrapText="1"/>
    </xf>
    <xf numFmtId="0" fontId="11" fillId="0" borderId="1" xfId="0" applyFont="1" applyBorder="1" applyAlignment="1">
      <alignment horizontal="left" vertical="top" wrapText="1"/>
    </xf>
    <xf numFmtId="0" fontId="14" fillId="18" borderId="1" xfId="0" applyFont="1" applyFill="1" applyBorder="1" applyAlignment="1">
      <alignment horizontal="center" vertical="top" wrapText="1"/>
    </xf>
    <xf numFmtId="0" fontId="14" fillId="19" borderId="8" xfId="0" applyFont="1" applyFill="1" applyBorder="1" applyAlignment="1">
      <alignment horizontal="center" vertical="top" wrapText="1"/>
    </xf>
    <xf numFmtId="0" fontId="14" fillId="19" borderId="50" xfId="0" applyFont="1" applyFill="1" applyBorder="1" applyAlignment="1">
      <alignment horizontal="center" vertical="top" wrapText="1"/>
    </xf>
    <xf numFmtId="0" fontId="14" fillId="19" borderId="12" xfId="0" applyFont="1" applyFill="1" applyBorder="1" applyAlignment="1">
      <alignment horizontal="center" vertical="top" wrapText="1"/>
    </xf>
    <xf numFmtId="0" fontId="11" fillId="0" borderId="12" xfId="0" applyFont="1" applyBorder="1" applyAlignment="1">
      <alignment horizontal="left" vertical="top" wrapText="1"/>
    </xf>
    <xf numFmtId="0" fontId="13" fillId="25" borderId="8" xfId="0" applyFont="1" applyFill="1" applyBorder="1" applyAlignment="1">
      <alignment horizontal="left" vertical="top" wrapText="1"/>
    </xf>
    <xf numFmtId="0" fontId="13" fillId="25" borderId="50" xfId="0" applyFont="1" applyFill="1" applyBorder="1" applyAlignment="1">
      <alignment horizontal="left" vertical="top" wrapText="1"/>
    </xf>
    <xf numFmtId="0" fontId="14" fillId="19" borderId="4" xfId="0" applyFont="1" applyFill="1" applyBorder="1" applyAlignment="1">
      <alignment horizontal="center" vertical="top" wrapText="1"/>
    </xf>
    <xf numFmtId="0" fontId="14" fillId="19" borderId="5" xfId="0" applyFont="1" applyFill="1" applyBorder="1" applyAlignment="1">
      <alignment horizontal="center" vertical="top" wrapText="1"/>
    </xf>
    <xf numFmtId="0" fontId="14" fillId="19" borderId="6" xfId="0" applyFont="1" applyFill="1" applyBorder="1" applyAlignment="1">
      <alignment horizontal="center" vertical="top" wrapText="1"/>
    </xf>
    <xf numFmtId="0" fontId="12" fillId="28" borderId="2" xfId="0" applyFont="1" applyFill="1" applyBorder="1" applyAlignment="1">
      <alignment horizontal="center" vertical="top" wrapText="1"/>
    </xf>
    <xf numFmtId="0" fontId="12" fillId="28" borderId="9" xfId="0" applyFont="1" applyFill="1" applyBorder="1" applyAlignment="1">
      <alignment horizontal="center" vertical="top" wrapText="1"/>
    </xf>
    <xf numFmtId="0" fontId="13" fillId="2" borderId="1" xfId="0" applyFont="1" applyFill="1" applyBorder="1" applyAlignment="1">
      <alignment horizontal="left" vertical="top" wrapText="1"/>
    </xf>
    <xf numFmtId="0" fontId="13" fillId="25" borderId="1" xfId="0" applyFont="1" applyFill="1" applyBorder="1" applyAlignment="1">
      <alignment horizontal="left" vertical="top" wrapText="1"/>
    </xf>
    <xf numFmtId="0" fontId="12" fillId="23" borderId="1" xfId="0" applyFont="1" applyFill="1" applyBorder="1" applyAlignment="1">
      <alignment horizontal="left" vertical="top" wrapText="1"/>
    </xf>
    <xf numFmtId="0" fontId="11" fillId="0" borderId="50" xfId="0" applyFont="1" applyBorder="1" applyAlignment="1">
      <alignment horizontal="left" vertical="top" wrapText="1"/>
    </xf>
    <xf numFmtId="0" fontId="12" fillId="23" borderId="1" xfId="0" applyFont="1" applyFill="1" applyBorder="1" applyAlignment="1">
      <alignment horizontal="center" vertical="top" wrapText="1"/>
    </xf>
    <xf numFmtId="0" fontId="11" fillId="0" borderId="1" xfId="0" applyFont="1" applyBorder="1" applyAlignment="1">
      <alignment horizontal="center" vertical="top" wrapText="1"/>
    </xf>
    <xf numFmtId="0" fontId="12" fillId="23" borderId="8" xfId="0" applyFont="1" applyFill="1" applyBorder="1" applyAlignment="1">
      <alignment horizontal="center" vertical="top" wrapText="1"/>
    </xf>
    <xf numFmtId="0" fontId="12" fillId="23" borderId="50" xfId="0" applyFont="1" applyFill="1" applyBorder="1" applyAlignment="1">
      <alignment horizontal="center" vertical="top" wrapText="1"/>
    </xf>
    <xf numFmtId="0" fontId="12" fillId="23" borderId="12" xfId="0" applyFont="1" applyFill="1" applyBorder="1" applyAlignment="1">
      <alignment horizontal="center" vertical="top" wrapText="1"/>
    </xf>
    <xf numFmtId="0" fontId="10" fillId="0" borderId="0" xfId="0" applyFont="1" applyAlignment="1" applyProtection="1">
      <alignment horizontal="left" vertical="center"/>
      <protection locked="0"/>
    </xf>
    <xf numFmtId="0" fontId="13" fillId="25" borderId="12" xfId="0" applyFont="1" applyFill="1" applyBorder="1" applyAlignment="1">
      <alignment horizontal="left" vertical="top" wrapText="1"/>
    </xf>
    <xf numFmtId="0" fontId="12" fillId="17" borderId="8" xfId="0" applyFont="1" applyFill="1" applyBorder="1" applyAlignment="1">
      <alignment horizontal="center" vertical="top" wrapText="1"/>
    </xf>
    <xf numFmtId="0" fontId="12" fillId="17" borderId="50" xfId="0" applyFont="1" applyFill="1" applyBorder="1" applyAlignment="1">
      <alignment horizontal="center" vertical="top" wrapText="1"/>
    </xf>
    <xf numFmtId="0" fontId="12" fillId="17" borderId="12" xfId="0" applyFont="1" applyFill="1" applyBorder="1" applyAlignment="1">
      <alignment horizontal="center" vertical="top" wrapText="1"/>
    </xf>
    <xf numFmtId="0" fontId="13" fillId="17" borderId="7" xfId="0" applyFont="1" applyFill="1" applyBorder="1" applyAlignment="1">
      <alignment horizontal="center" vertical="top" wrapText="1"/>
    </xf>
    <xf numFmtId="0" fontId="13" fillId="17" borderId="0" xfId="0" applyFont="1" applyFill="1" applyBorder="1" applyAlignment="1">
      <alignment horizontal="center" vertical="top" wrapText="1"/>
    </xf>
    <xf numFmtId="0" fontId="13" fillId="17" borderId="51" xfId="0" applyFont="1" applyFill="1" applyBorder="1" applyAlignment="1">
      <alignment horizontal="center" vertical="top" wrapText="1"/>
    </xf>
    <xf numFmtId="0" fontId="12" fillId="17" borderId="10" xfId="0" applyFont="1" applyFill="1" applyBorder="1" applyAlignment="1">
      <alignment horizontal="center" vertical="top" wrapText="1"/>
    </xf>
    <xf numFmtId="0" fontId="12" fillId="17" borderId="44" xfId="0" applyFont="1" applyFill="1" applyBorder="1" applyAlignment="1">
      <alignment horizontal="center" vertical="top" wrapText="1"/>
    </xf>
    <xf numFmtId="0" fontId="12" fillId="17" borderId="11" xfId="0" applyFont="1" applyFill="1" applyBorder="1" applyAlignment="1">
      <alignment horizontal="center" vertical="top" wrapText="1"/>
    </xf>
    <xf numFmtId="0" fontId="14" fillId="19" borderId="3" xfId="0" applyFont="1" applyFill="1" applyBorder="1" applyAlignment="1">
      <alignment horizontal="center" vertical="top" wrapText="1"/>
    </xf>
    <xf numFmtId="0" fontId="13" fillId="22" borderId="1" xfId="0" applyFont="1" applyFill="1" applyBorder="1" applyAlignment="1">
      <alignment horizontal="center" vertical="top" wrapText="1"/>
    </xf>
    <xf numFmtId="0" fontId="16" fillId="22" borderId="1" xfId="0" applyFont="1" applyFill="1" applyBorder="1" applyAlignment="1">
      <alignment horizontal="center" vertical="top" wrapText="1"/>
    </xf>
    <xf numFmtId="0" fontId="13" fillId="21" borderId="4" xfId="0" applyFont="1" applyFill="1" applyBorder="1" applyAlignment="1" applyProtection="1">
      <alignment horizontal="left" vertical="top" wrapText="1"/>
    </xf>
    <xf numFmtId="0" fontId="13" fillId="21" borderId="5" xfId="0" applyFont="1" applyFill="1" applyBorder="1" applyAlignment="1" applyProtection="1">
      <alignment horizontal="left" vertical="top" wrapText="1"/>
    </xf>
    <xf numFmtId="0" fontId="13" fillId="21" borderId="6" xfId="0" applyFont="1" applyFill="1" applyBorder="1" applyAlignment="1" applyProtection="1">
      <alignment horizontal="left" vertical="top" wrapText="1"/>
    </xf>
    <xf numFmtId="0" fontId="14" fillId="19" borderId="1" xfId="0" applyFont="1" applyFill="1" applyBorder="1" applyAlignment="1" applyProtection="1">
      <alignment horizontal="center" vertical="top" wrapText="1"/>
    </xf>
    <xf numFmtId="0" fontId="13" fillId="19" borderId="1" xfId="0" applyFont="1" applyFill="1" applyBorder="1" applyAlignment="1" applyProtection="1">
      <alignment horizontal="left" vertical="top" wrapText="1"/>
    </xf>
    <xf numFmtId="0" fontId="13" fillId="2" borderId="4" xfId="0" applyFont="1" applyFill="1" applyBorder="1" applyAlignment="1" applyProtection="1">
      <alignment horizontal="center" vertical="top" wrapText="1"/>
    </xf>
    <xf numFmtId="0" fontId="13" fillId="2" borderId="5" xfId="0" applyFont="1" applyFill="1" applyBorder="1" applyAlignment="1" applyProtection="1">
      <alignment horizontal="center" vertical="top" wrapText="1"/>
    </xf>
    <xf numFmtId="0" fontId="13" fillId="2" borderId="6" xfId="0" applyFont="1" applyFill="1" applyBorder="1" applyAlignment="1" applyProtection="1">
      <alignment horizontal="center" vertical="top" wrapText="1"/>
    </xf>
    <xf numFmtId="0" fontId="13" fillId="2" borderId="1" xfId="0" applyFont="1" applyFill="1" applyBorder="1" applyAlignment="1" applyProtection="1">
      <alignment horizontal="center" vertical="top" wrapText="1"/>
    </xf>
    <xf numFmtId="0" fontId="13" fillId="23" borderId="8" xfId="0" applyFont="1" applyFill="1" applyBorder="1" applyAlignment="1" applyProtection="1">
      <alignment horizontal="left" vertical="top" wrapText="1"/>
    </xf>
    <xf numFmtId="0" fontId="13" fillId="23" borderId="50" xfId="0" applyFont="1" applyFill="1" applyBorder="1" applyAlignment="1" applyProtection="1">
      <alignment horizontal="left" vertical="top" wrapText="1"/>
    </xf>
    <xf numFmtId="0" fontId="13" fillId="23" borderId="12" xfId="0" applyFont="1" applyFill="1" applyBorder="1" applyAlignment="1" applyProtection="1">
      <alignment horizontal="left" vertical="top" wrapText="1"/>
    </xf>
    <xf numFmtId="0" fontId="13" fillId="2" borderId="2" xfId="0" applyFont="1" applyFill="1" applyBorder="1" applyAlignment="1" applyProtection="1">
      <alignment horizontal="center" vertical="top" wrapText="1"/>
    </xf>
    <xf numFmtId="0" fontId="13" fillId="2" borderId="3" xfId="0" applyFont="1" applyFill="1" applyBorder="1" applyAlignment="1" applyProtection="1">
      <alignment horizontal="center" vertical="top" wrapText="1"/>
    </xf>
    <xf numFmtId="0" fontId="13" fillId="21" borderId="1" xfId="0" applyFont="1" applyFill="1" applyBorder="1" applyAlignment="1" applyProtection="1">
      <alignment horizontal="left" vertical="top" wrapText="1"/>
    </xf>
    <xf numFmtId="0" fontId="13" fillId="20" borderId="1" xfId="0" applyFont="1" applyFill="1" applyBorder="1" applyAlignment="1" applyProtection="1">
      <alignment horizontal="center" vertical="top" wrapText="1"/>
    </xf>
    <xf numFmtId="0" fontId="13" fillId="21" borderId="8" xfId="0" applyFont="1" applyFill="1" applyBorder="1" applyAlignment="1" applyProtection="1">
      <alignment horizontal="left" vertical="top" wrapText="1"/>
    </xf>
    <xf numFmtId="0" fontId="13" fillId="21" borderId="50" xfId="0" applyFont="1" applyFill="1" applyBorder="1" applyAlignment="1" applyProtection="1">
      <alignment horizontal="left" vertical="top" wrapText="1"/>
    </xf>
    <xf numFmtId="0" fontId="13" fillId="21" borderId="12" xfId="0" applyFont="1" applyFill="1" applyBorder="1" applyAlignment="1" applyProtection="1">
      <alignment horizontal="left" vertical="top" wrapText="1"/>
    </xf>
    <xf numFmtId="0" fontId="13" fillId="23" borderId="1" xfId="0" applyFont="1" applyFill="1" applyBorder="1" applyAlignment="1" applyProtection="1">
      <alignment horizontal="center" vertical="top" wrapText="1"/>
    </xf>
    <xf numFmtId="0" fontId="11" fillId="0" borderId="1" xfId="0" applyFont="1" applyBorder="1" applyAlignment="1" applyProtection="1">
      <alignment horizontal="left" vertical="top" wrapText="1"/>
    </xf>
    <xf numFmtId="0" fontId="14" fillId="18" borderId="1" xfId="0" applyFont="1" applyFill="1" applyBorder="1" applyAlignment="1" applyProtection="1">
      <alignment horizontal="center" vertical="top" wrapText="1"/>
    </xf>
    <xf numFmtId="0" fontId="14" fillId="19" borderId="8" xfId="0" applyFont="1" applyFill="1" applyBorder="1" applyAlignment="1" applyProtection="1">
      <alignment horizontal="center" vertical="top" wrapText="1"/>
    </xf>
    <xf numFmtId="0" fontId="14" fillId="19" borderId="50" xfId="0" applyFont="1" applyFill="1" applyBorder="1" applyAlignment="1" applyProtection="1">
      <alignment horizontal="center" vertical="top" wrapText="1"/>
    </xf>
    <xf numFmtId="0" fontId="14" fillId="19" borderId="12" xfId="0" applyFont="1" applyFill="1" applyBorder="1" applyAlignment="1" applyProtection="1">
      <alignment horizontal="center" vertical="top" wrapText="1"/>
    </xf>
    <xf numFmtId="0" fontId="12" fillId="28" borderId="2" xfId="0" applyFont="1" applyFill="1" applyBorder="1" applyAlignment="1" applyProtection="1">
      <alignment horizontal="center" vertical="top" wrapText="1"/>
    </xf>
    <xf numFmtId="0" fontId="12" fillId="28" borderId="9" xfId="0" applyFont="1" applyFill="1" applyBorder="1" applyAlignment="1" applyProtection="1">
      <alignment horizontal="center" vertical="top" wrapText="1"/>
    </xf>
    <xf numFmtId="0" fontId="13" fillId="2" borderId="1" xfId="0" applyFont="1" applyFill="1" applyBorder="1" applyAlignment="1" applyProtection="1">
      <alignment horizontal="left" vertical="top" wrapText="1"/>
    </xf>
    <xf numFmtId="0" fontId="11" fillId="0" borderId="12" xfId="0" applyFont="1" applyBorder="1" applyAlignment="1" applyProtection="1">
      <alignment horizontal="left" vertical="top" wrapText="1"/>
    </xf>
    <xf numFmtId="0" fontId="13" fillId="25" borderId="8" xfId="0" applyFont="1" applyFill="1" applyBorder="1" applyAlignment="1" applyProtection="1">
      <alignment horizontal="left" vertical="top" wrapText="1"/>
    </xf>
    <xf numFmtId="0" fontId="13" fillId="25" borderId="50" xfId="0" applyFont="1" applyFill="1" applyBorder="1" applyAlignment="1" applyProtection="1">
      <alignment horizontal="left" vertical="top" wrapText="1"/>
    </xf>
    <xf numFmtId="0" fontId="14" fillId="19" borderId="4" xfId="0" applyFont="1" applyFill="1" applyBorder="1" applyAlignment="1" applyProtection="1">
      <alignment horizontal="center" vertical="top" wrapText="1"/>
    </xf>
    <xf numFmtId="0" fontId="14" fillId="19" borderId="5" xfId="0" applyFont="1" applyFill="1" applyBorder="1" applyAlignment="1" applyProtection="1">
      <alignment horizontal="center" vertical="top" wrapText="1"/>
    </xf>
    <xf numFmtId="0" fontId="14" fillId="19" borderId="6" xfId="0" applyFont="1" applyFill="1" applyBorder="1" applyAlignment="1" applyProtection="1">
      <alignment horizontal="center" vertical="top" wrapText="1"/>
    </xf>
    <xf numFmtId="0" fontId="13" fillId="25" borderId="1" xfId="0" applyFont="1" applyFill="1" applyBorder="1" applyAlignment="1" applyProtection="1">
      <alignment horizontal="left" vertical="top" wrapText="1"/>
    </xf>
    <xf numFmtId="0" fontId="12" fillId="23" borderId="1" xfId="0" applyFont="1" applyFill="1" applyBorder="1" applyAlignment="1" applyProtection="1">
      <alignment horizontal="left" vertical="top" wrapText="1"/>
    </xf>
    <xf numFmtId="0" fontId="12" fillId="23" borderId="1" xfId="0" applyFont="1" applyFill="1" applyBorder="1" applyAlignment="1" applyProtection="1">
      <alignment horizontal="center" vertical="top" wrapText="1"/>
    </xf>
    <xf numFmtId="0" fontId="11" fillId="0" borderId="50" xfId="0" applyFont="1" applyBorder="1" applyAlignment="1" applyProtection="1">
      <alignment horizontal="left" vertical="top" wrapText="1"/>
    </xf>
    <xf numFmtId="0" fontId="11" fillId="0" borderId="1" xfId="0" applyFont="1" applyBorder="1" applyAlignment="1" applyProtection="1">
      <alignment horizontal="center" vertical="top" wrapText="1"/>
    </xf>
    <xf numFmtId="0" fontId="13" fillId="25" borderId="12" xfId="0" applyFont="1" applyFill="1" applyBorder="1" applyAlignment="1" applyProtection="1">
      <alignment horizontal="left" vertical="top" wrapText="1"/>
    </xf>
    <xf numFmtId="0" fontId="12" fillId="23" borderId="8" xfId="0" applyFont="1" applyFill="1" applyBorder="1" applyAlignment="1" applyProtection="1">
      <alignment horizontal="center" vertical="top" wrapText="1"/>
    </xf>
    <xf numFmtId="0" fontId="12" fillId="23" borderId="50" xfId="0" applyFont="1" applyFill="1" applyBorder="1" applyAlignment="1" applyProtection="1">
      <alignment horizontal="center" vertical="top" wrapText="1"/>
    </xf>
    <xf numFmtId="0" fontId="12" fillId="23" borderId="12" xfId="0" applyFont="1" applyFill="1" applyBorder="1" applyAlignment="1" applyProtection="1">
      <alignment horizontal="center" vertical="top" wrapText="1"/>
    </xf>
    <xf numFmtId="0" fontId="12" fillId="17" borderId="8" xfId="0" applyFont="1" applyFill="1" applyBorder="1" applyAlignment="1" applyProtection="1">
      <alignment horizontal="center" vertical="top" wrapText="1"/>
    </xf>
    <xf numFmtId="0" fontId="12" fillId="17" borderId="50" xfId="0" applyFont="1" applyFill="1" applyBorder="1" applyAlignment="1" applyProtection="1">
      <alignment horizontal="center" vertical="top" wrapText="1"/>
    </xf>
    <xf numFmtId="0" fontId="12" fillId="17" borderId="12" xfId="0" applyFont="1" applyFill="1" applyBorder="1" applyAlignment="1" applyProtection="1">
      <alignment horizontal="center" vertical="top" wrapText="1"/>
    </xf>
    <xf numFmtId="0" fontId="13" fillId="17" borderId="7" xfId="0" applyFont="1" applyFill="1" applyBorder="1" applyAlignment="1" applyProtection="1">
      <alignment horizontal="center" vertical="top" wrapText="1"/>
    </xf>
    <xf numFmtId="0" fontId="13" fillId="17" borderId="0" xfId="0" applyFont="1" applyFill="1" applyBorder="1" applyAlignment="1" applyProtection="1">
      <alignment horizontal="center" vertical="top" wrapText="1"/>
    </xf>
    <xf numFmtId="0" fontId="13" fillId="17" borderId="51" xfId="0" applyFont="1" applyFill="1" applyBorder="1" applyAlignment="1" applyProtection="1">
      <alignment horizontal="center" vertical="top" wrapText="1"/>
    </xf>
    <xf numFmtId="0" fontId="12" fillId="17" borderId="10" xfId="0" applyFont="1" applyFill="1" applyBorder="1" applyAlignment="1" applyProtection="1">
      <alignment horizontal="center" vertical="top" wrapText="1"/>
    </xf>
    <xf numFmtId="0" fontId="12" fillId="17" borderId="44" xfId="0" applyFont="1" applyFill="1" applyBorder="1" applyAlignment="1" applyProtection="1">
      <alignment horizontal="center" vertical="top" wrapText="1"/>
    </xf>
    <xf numFmtId="0" fontId="12" fillId="17" borderId="11" xfId="0" applyFont="1" applyFill="1" applyBorder="1" applyAlignment="1" applyProtection="1">
      <alignment horizontal="center" vertical="top" wrapText="1"/>
    </xf>
    <xf numFmtId="0" fontId="14" fillId="19" borderId="3" xfId="0" applyFont="1" applyFill="1" applyBorder="1" applyAlignment="1" applyProtection="1">
      <alignment horizontal="center" vertical="top" wrapText="1"/>
    </xf>
    <xf numFmtId="0" fontId="13" fillId="22" borderId="1" xfId="0" applyFont="1" applyFill="1" applyBorder="1" applyAlignment="1" applyProtection="1">
      <alignment horizontal="center" vertical="top" wrapText="1"/>
    </xf>
    <xf numFmtId="0" fontId="16" fillId="22" borderId="1" xfId="0" applyFont="1" applyFill="1" applyBorder="1" applyAlignment="1" applyProtection="1">
      <alignment horizontal="center" vertical="top" wrapText="1"/>
    </xf>
    <xf numFmtId="0" fontId="10" fillId="0" borderId="0" xfId="0" applyFont="1" applyAlignment="1" applyProtection="1">
      <alignment horizontal="center" vertical="center"/>
    </xf>
    <xf numFmtId="0" fontId="10" fillId="0" borderId="0" xfId="0" applyFont="1" applyAlignment="1" applyProtection="1">
      <alignment horizontal="center" vertical="center" wrapText="1"/>
    </xf>
    <xf numFmtId="0" fontId="10" fillId="0" borderId="0" xfId="0" applyFont="1" applyAlignment="1" applyProtection="1">
      <alignment horizontal="left" vertical="center"/>
    </xf>
    <xf numFmtId="3" fontId="13" fillId="0" borderId="1" xfId="0" applyNumberFormat="1" applyFont="1" applyBorder="1" applyAlignment="1" applyProtection="1">
      <alignment horizontal="right" vertical="top" wrapText="1"/>
    </xf>
  </cellXfs>
  <cellStyles count="2">
    <cellStyle name="Hyperlink" xfId="1" builtinId="8"/>
    <cellStyle name="Normal" xfId="0" builtinId="0"/>
  </cellStyles>
  <dxfs count="0"/>
  <tableStyles count="0" defaultTableStyle="TableStyleMedium2" defaultPivotStyle="PivotStyleLight16"/>
  <colors>
    <mruColors>
      <color rgb="FFD1FFFF"/>
      <color rgb="FFAF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2"/>
  <dimension ref="A1:F53"/>
  <sheetViews>
    <sheetView workbookViewId="0">
      <selection activeCell="B35" sqref="B35"/>
    </sheetView>
  </sheetViews>
  <sheetFormatPr defaultRowHeight="12.75"/>
  <cols>
    <col min="1" max="1" width="15.85546875" bestFit="1" customWidth="1"/>
    <col min="2" max="3" width="20.7109375" customWidth="1"/>
    <col min="5" max="5" width="2.5703125" bestFit="1" customWidth="1"/>
    <col min="6" max="6" width="64.140625" customWidth="1"/>
  </cols>
  <sheetData>
    <row r="1" spans="1:6">
      <c r="A1" s="335" t="s">
        <v>1</v>
      </c>
      <c r="B1" s="451"/>
      <c r="C1" s="452"/>
      <c r="E1" s="341"/>
      <c r="F1" s="342" t="s">
        <v>316</v>
      </c>
    </row>
    <row r="2" spans="1:6">
      <c r="A2" s="336"/>
      <c r="B2" s="337"/>
      <c r="C2" s="338"/>
      <c r="E2" s="373">
        <v>1</v>
      </c>
      <c r="F2" s="342" t="s">
        <v>320</v>
      </c>
    </row>
    <row r="3" spans="1:6">
      <c r="A3" s="336" t="s">
        <v>2</v>
      </c>
      <c r="B3" s="453" t="s">
        <v>321</v>
      </c>
      <c r="C3" s="454"/>
      <c r="E3" s="455">
        <f>E2+1</f>
        <v>2</v>
      </c>
      <c r="F3" s="458" t="s">
        <v>311</v>
      </c>
    </row>
    <row r="4" spans="1:6">
      <c r="A4" s="336"/>
      <c r="B4" s="337"/>
      <c r="C4" s="338"/>
      <c r="E4" s="456"/>
      <c r="F4" s="458"/>
    </row>
    <row r="5" spans="1:6">
      <c r="A5" s="336" t="s">
        <v>3</v>
      </c>
      <c r="B5" s="446" t="s">
        <v>57</v>
      </c>
      <c r="C5" s="447"/>
      <c r="E5" s="457"/>
      <c r="F5" s="458"/>
    </row>
    <row r="6" spans="1:6">
      <c r="A6" s="336"/>
      <c r="B6" s="446" t="s">
        <v>58</v>
      </c>
      <c r="C6" s="447"/>
      <c r="E6" s="448">
        <f>E3+1</f>
        <v>3</v>
      </c>
      <c r="F6" s="450" t="s">
        <v>313</v>
      </c>
    </row>
    <row r="7" spans="1:6">
      <c r="A7" s="336"/>
      <c r="B7" s="446" t="s">
        <v>307</v>
      </c>
      <c r="C7" s="447"/>
      <c r="E7" s="449"/>
      <c r="F7" s="450"/>
    </row>
    <row r="8" spans="1:6">
      <c r="A8" s="336"/>
      <c r="B8" s="337"/>
      <c r="C8" s="338"/>
      <c r="E8" s="448">
        <f>E6+1</f>
        <v>4</v>
      </c>
      <c r="F8" s="343" t="s">
        <v>308</v>
      </c>
    </row>
    <row r="9" spans="1:6">
      <c r="A9" s="336" t="s">
        <v>4</v>
      </c>
      <c r="B9" s="453"/>
      <c r="C9" s="454"/>
      <c r="E9" s="463"/>
      <c r="F9" s="450" t="s">
        <v>310</v>
      </c>
    </row>
    <row r="10" spans="1:6">
      <c r="A10" s="336"/>
      <c r="B10" s="337"/>
      <c r="C10" s="338"/>
      <c r="E10" s="463"/>
      <c r="F10" s="450"/>
    </row>
    <row r="11" spans="1:6">
      <c r="A11" s="336" t="s">
        <v>5</v>
      </c>
      <c r="B11" s="344">
        <v>43190</v>
      </c>
      <c r="C11" s="338"/>
      <c r="E11" s="463"/>
      <c r="F11" s="343" t="s">
        <v>309</v>
      </c>
    </row>
    <row r="12" spans="1:6">
      <c r="A12" s="336"/>
      <c r="B12" s="337"/>
      <c r="C12" s="338"/>
      <c r="E12" s="463"/>
      <c r="F12" s="341" t="s">
        <v>317</v>
      </c>
    </row>
    <row r="13" spans="1:6">
      <c r="A13" s="339" t="s">
        <v>6</v>
      </c>
      <c r="B13" s="345" t="str">
        <f>IF(YEAR(ye)=2018,TEXT(42917,"dd/mm/yyyy"),TEXT(B11-364,"dd/mm/yyyy"))</f>
        <v>01/07/2017</v>
      </c>
      <c r="C13" s="346">
        <f>ye</f>
        <v>43190</v>
      </c>
      <c r="E13" s="449"/>
      <c r="F13" s="343" t="s">
        <v>314</v>
      </c>
    </row>
    <row r="14" spans="1:6">
      <c r="E14" s="448">
        <f>E8+1</f>
        <v>5</v>
      </c>
      <c r="F14" s="450" t="s">
        <v>315</v>
      </c>
    </row>
    <row r="15" spans="1:6">
      <c r="E15" s="449"/>
      <c r="F15" s="450"/>
    </row>
    <row r="16" spans="1:6">
      <c r="E16" s="455">
        <v>6</v>
      </c>
      <c r="F16" s="459" t="s">
        <v>318</v>
      </c>
    </row>
    <row r="17" spans="5:6">
      <c r="E17" s="456"/>
      <c r="F17" s="459"/>
    </row>
    <row r="18" spans="5:6">
      <c r="E18" s="457"/>
      <c r="F18" s="459"/>
    </row>
    <row r="19" spans="5:6">
      <c r="E19" s="448">
        <v>7</v>
      </c>
      <c r="F19" s="460" t="s">
        <v>354</v>
      </c>
    </row>
    <row r="20" spans="5:6">
      <c r="E20" s="463"/>
      <c r="F20" s="461"/>
    </row>
    <row r="21" spans="5:6">
      <c r="E21" s="449"/>
      <c r="F21" s="462"/>
    </row>
    <row r="22" spans="5:6">
      <c r="E22" s="455">
        <v>8</v>
      </c>
      <c r="F22" s="459" t="s">
        <v>322</v>
      </c>
    </row>
    <row r="23" spans="5:6">
      <c r="E23" s="456"/>
      <c r="F23" s="459"/>
    </row>
    <row r="24" spans="5:6">
      <c r="E24" s="457"/>
      <c r="F24" s="459"/>
    </row>
    <row r="25" spans="5:6">
      <c r="F25" s="374">
        <v>43605</v>
      </c>
    </row>
    <row r="53" spans="1:1">
      <c r="A53" t="s">
        <v>312</v>
      </c>
    </row>
  </sheetData>
  <sheetProtection sheet="1" objects="1" scenarios="1"/>
  <mergeCells count="20">
    <mergeCell ref="E22:E24"/>
    <mergeCell ref="F22:F24"/>
    <mergeCell ref="F19:F21"/>
    <mergeCell ref="E19:E21"/>
    <mergeCell ref="E8:E13"/>
    <mergeCell ref="B9:C9"/>
    <mergeCell ref="F9:F10"/>
    <mergeCell ref="E14:E15"/>
    <mergeCell ref="F14:F15"/>
    <mergeCell ref="E16:E18"/>
    <mergeCell ref="F16:F18"/>
    <mergeCell ref="B6:C6"/>
    <mergeCell ref="E6:E7"/>
    <mergeCell ref="F6:F7"/>
    <mergeCell ref="B7:C7"/>
    <mergeCell ref="B1:C1"/>
    <mergeCell ref="B3:C3"/>
    <mergeCell ref="E3:E5"/>
    <mergeCell ref="F3:F5"/>
    <mergeCell ref="B5:C5"/>
  </mergeCells>
  <dataValidations count="1">
    <dataValidation type="list" allowBlank="1" showInputMessage="1" showErrorMessage="1" sqref="B3">
      <formula1>"Proprietorship,Partnership,Private Ltd Co.,, Public Ltd Co.,LLP"</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sheetPr codeName="Sheet10"/>
  <dimension ref="A1:I167"/>
  <sheetViews>
    <sheetView workbookViewId="0">
      <selection activeCell="N152" sqref="N152"/>
    </sheetView>
  </sheetViews>
  <sheetFormatPr defaultColWidth="9.140625" defaultRowHeight="12"/>
  <cols>
    <col min="1" max="1" width="4.7109375" style="257" customWidth="1"/>
    <col min="2" max="2" width="8.7109375" style="257" customWidth="1"/>
    <col min="3" max="4" width="11.7109375" style="257" customWidth="1"/>
    <col min="5" max="9" width="14.7109375" style="257" customWidth="1"/>
    <col min="10" max="16384" width="9.140625" style="257"/>
  </cols>
  <sheetData>
    <row r="1" spans="1:9" ht="15" customHeight="1">
      <c r="A1" s="934" t="s">
        <v>114</v>
      </c>
      <c r="B1" s="935"/>
      <c r="C1" s="935"/>
      <c r="D1" s="935"/>
      <c r="E1" s="935"/>
      <c r="F1" s="935"/>
      <c r="G1" s="935"/>
      <c r="H1" s="935"/>
      <c r="I1" s="936"/>
    </row>
    <row r="2" spans="1:9" ht="15" customHeight="1">
      <c r="A2" s="937" t="s">
        <v>115</v>
      </c>
      <c r="B2" s="938"/>
      <c r="C2" s="938"/>
      <c r="D2" s="938"/>
      <c r="E2" s="938"/>
      <c r="F2" s="938"/>
      <c r="G2" s="938"/>
      <c r="H2" s="938"/>
      <c r="I2" s="939"/>
    </row>
    <row r="3" spans="1:9" ht="15" customHeight="1">
      <c r="A3" s="940" t="s">
        <v>283</v>
      </c>
      <c r="B3" s="941"/>
      <c r="C3" s="941"/>
      <c r="D3" s="941"/>
      <c r="E3" s="941"/>
      <c r="F3" s="941"/>
      <c r="G3" s="941"/>
      <c r="H3" s="941"/>
      <c r="I3" s="942"/>
    </row>
    <row r="4" spans="1:9" ht="15" customHeight="1">
      <c r="A4" s="408" t="s">
        <v>116</v>
      </c>
      <c r="B4" s="943" t="s">
        <v>117</v>
      </c>
      <c r="C4" s="943"/>
      <c r="D4" s="943"/>
      <c r="E4" s="943"/>
      <c r="F4" s="943"/>
      <c r="G4" s="943"/>
      <c r="H4" s="943"/>
      <c r="I4" s="943"/>
    </row>
    <row r="5" spans="1:9" ht="15" customHeight="1">
      <c r="A5" s="409">
        <v>1</v>
      </c>
      <c r="B5" s="905" t="s">
        <v>118</v>
      </c>
      <c r="C5" s="905"/>
      <c r="D5" s="944" t="str">
        <f>TEXT(EOMONTH(ye,-13),"yyyy")&amp;" - "&amp;TEXT(ye,"YYYY")</f>
        <v>2017 - 2018</v>
      </c>
      <c r="E5" s="944"/>
      <c r="F5" s="944"/>
      <c r="G5" s="944"/>
      <c r="H5" s="944"/>
      <c r="I5" s="944"/>
    </row>
    <row r="6" spans="1:9" ht="15" customHeight="1">
      <c r="A6" s="409">
        <v>2</v>
      </c>
      <c r="B6" s="905" t="s">
        <v>120</v>
      </c>
      <c r="C6" s="905"/>
      <c r="D6" s="944">
        <f>GSTN</f>
        <v>0</v>
      </c>
      <c r="E6" s="944"/>
      <c r="F6" s="944"/>
      <c r="G6" s="944"/>
      <c r="H6" s="944"/>
      <c r="I6" s="944"/>
    </row>
    <row r="7" spans="1:9" ht="15" customHeight="1">
      <c r="A7" s="409" t="s">
        <v>121</v>
      </c>
      <c r="B7" s="905" t="s">
        <v>122</v>
      </c>
      <c r="C7" s="905"/>
      <c r="D7" s="945">
        <f>co_name</f>
        <v>0</v>
      </c>
      <c r="E7" s="945"/>
      <c r="F7" s="945"/>
      <c r="G7" s="945"/>
      <c r="H7" s="945"/>
      <c r="I7" s="945"/>
    </row>
    <row r="8" spans="1:9" ht="15" customHeight="1">
      <c r="A8" s="409" t="s">
        <v>123</v>
      </c>
      <c r="B8" s="905" t="s">
        <v>124</v>
      </c>
      <c r="C8" s="905"/>
      <c r="D8" s="944">
        <f>co_name</f>
        <v>0</v>
      </c>
      <c r="E8" s="944"/>
      <c r="F8" s="944"/>
      <c r="G8" s="944"/>
      <c r="H8" s="944"/>
      <c r="I8" s="944"/>
    </row>
    <row r="9" spans="1:9" ht="15" customHeight="1">
      <c r="A9" s="410" t="s">
        <v>125</v>
      </c>
      <c r="B9" s="894" t="s">
        <v>126</v>
      </c>
      <c r="C9" s="894"/>
      <c r="D9" s="894"/>
      <c r="E9" s="894"/>
      <c r="F9" s="894"/>
      <c r="G9" s="894"/>
      <c r="H9" s="894"/>
      <c r="I9" s="894"/>
    </row>
    <row r="10" spans="1:9" ht="15" customHeight="1">
      <c r="A10" s="899" t="s">
        <v>119</v>
      </c>
      <c r="B10" s="899" t="s">
        <v>119</v>
      </c>
      <c r="C10" s="899"/>
      <c r="D10" s="899"/>
      <c r="E10" s="899" t="s">
        <v>127</v>
      </c>
      <c r="F10" s="899"/>
      <c r="G10" s="899"/>
      <c r="H10" s="899"/>
      <c r="I10" s="899"/>
    </row>
    <row r="11" spans="1:9" ht="15" customHeight="1">
      <c r="A11" s="899"/>
      <c r="B11" s="899" t="s">
        <v>128</v>
      </c>
      <c r="C11" s="899"/>
      <c r="D11" s="899"/>
      <c r="E11" s="411" t="s">
        <v>129</v>
      </c>
      <c r="F11" s="411" t="s">
        <v>130</v>
      </c>
      <c r="G11" s="411" t="s">
        <v>131</v>
      </c>
      <c r="H11" s="411" t="s">
        <v>132</v>
      </c>
      <c r="I11" s="411" t="s">
        <v>133</v>
      </c>
    </row>
    <row r="12" spans="1:9" ht="15" customHeight="1">
      <c r="A12" s="899"/>
      <c r="B12" s="899">
        <v>1</v>
      </c>
      <c r="C12" s="899"/>
      <c r="D12" s="899"/>
      <c r="E12" s="411">
        <v>2</v>
      </c>
      <c r="F12" s="411">
        <v>3</v>
      </c>
      <c r="G12" s="411">
        <v>4</v>
      </c>
      <c r="H12" s="411">
        <v>5</v>
      </c>
      <c r="I12" s="411">
        <v>6</v>
      </c>
    </row>
    <row r="13" spans="1:9" ht="24" customHeight="1">
      <c r="A13" s="412">
        <v>4</v>
      </c>
      <c r="B13" s="931" t="s">
        <v>134</v>
      </c>
      <c r="C13" s="932"/>
      <c r="D13" s="932"/>
      <c r="E13" s="932"/>
      <c r="F13" s="932"/>
      <c r="G13" s="932"/>
      <c r="H13" s="932"/>
      <c r="I13" s="933"/>
    </row>
    <row r="14" spans="1:9" ht="24" customHeight="1">
      <c r="A14" s="413" t="s">
        <v>135</v>
      </c>
      <c r="B14" s="907" t="s">
        <v>136</v>
      </c>
      <c r="C14" s="908"/>
      <c r="D14" s="909"/>
      <c r="E14" s="384"/>
      <c r="F14" s="384"/>
      <c r="G14" s="384"/>
      <c r="H14" s="384"/>
      <c r="I14" s="384"/>
    </row>
    <row r="15" spans="1:9" ht="24" customHeight="1">
      <c r="A15" s="413" t="s">
        <v>137</v>
      </c>
      <c r="B15" s="907" t="s">
        <v>138</v>
      </c>
      <c r="C15" s="908"/>
      <c r="D15" s="909"/>
      <c r="E15" s="384"/>
      <c r="F15" s="384"/>
      <c r="G15" s="384"/>
      <c r="H15" s="384"/>
      <c r="I15" s="384"/>
    </row>
    <row r="16" spans="1:9" ht="24" customHeight="1">
      <c r="A16" s="413" t="s">
        <v>139</v>
      </c>
      <c r="B16" s="907" t="s">
        <v>140</v>
      </c>
      <c r="C16" s="908"/>
      <c r="D16" s="919"/>
      <c r="E16" s="384"/>
      <c r="F16" s="429"/>
      <c r="G16" s="429"/>
      <c r="H16" s="384"/>
      <c r="I16" s="384"/>
    </row>
    <row r="17" spans="1:9" ht="15" customHeight="1">
      <c r="A17" s="413" t="s">
        <v>141</v>
      </c>
      <c r="B17" s="907" t="s">
        <v>142</v>
      </c>
      <c r="C17" s="908"/>
      <c r="D17" s="919"/>
      <c r="E17" s="384"/>
      <c r="F17" s="429"/>
      <c r="G17" s="429"/>
      <c r="H17" s="384"/>
      <c r="I17" s="384"/>
    </row>
    <row r="18" spans="1:9" ht="15" customHeight="1">
      <c r="A18" s="409" t="s">
        <v>143</v>
      </c>
      <c r="B18" s="905" t="s">
        <v>144</v>
      </c>
      <c r="C18" s="905"/>
      <c r="D18" s="911"/>
      <c r="E18" s="267"/>
      <c r="F18" s="267"/>
      <c r="G18" s="267"/>
      <c r="H18" s="267"/>
      <c r="I18" s="267"/>
    </row>
    <row r="19" spans="1:9" ht="24" customHeight="1">
      <c r="A19" s="413" t="s">
        <v>145</v>
      </c>
      <c r="B19" s="907" t="s">
        <v>146</v>
      </c>
      <c r="C19" s="928"/>
      <c r="D19" s="919"/>
      <c r="E19" s="384"/>
      <c r="F19" s="384"/>
      <c r="G19" s="384"/>
      <c r="H19" s="384"/>
      <c r="I19" s="384"/>
    </row>
    <row r="20" spans="1:9" ht="24" customHeight="1">
      <c r="A20" s="413" t="s">
        <v>147</v>
      </c>
      <c r="B20" s="907" t="s">
        <v>148</v>
      </c>
      <c r="C20" s="928"/>
      <c r="D20" s="919"/>
      <c r="E20" s="384"/>
      <c r="F20" s="384"/>
      <c r="G20" s="384"/>
      <c r="H20" s="384"/>
      <c r="I20" s="384"/>
    </row>
    <row r="21" spans="1:9" ht="15" customHeight="1">
      <c r="A21" s="409" t="s">
        <v>149</v>
      </c>
      <c r="B21" s="925" t="s">
        <v>150</v>
      </c>
      <c r="C21" s="911"/>
      <c r="D21" s="911"/>
      <c r="E21" s="369"/>
      <c r="F21" s="369"/>
      <c r="G21" s="369"/>
      <c r="H21" s="369"/>
      <c r="I21" s="369"/>
    </row>
    <row r="22" spans="1:9" ht="24" customHeight="1">
      <c r="A22" s="413" t="s">
        <v>151</v>
      </c>
      <c r="B22" s="907" t="s">
        <v>152</v>
      </c>
      <c r="C22" s="928"/>
      <c r="D22" s="919"/>
      <c r="E22" s="384"/>
      <c r="F22" s="384"/>
      <c r="G22" s="384"/>
      <c r="H22" s="384"/>
      <c r="I22" s="384"/>
    </row>
    <row r="23" spans="1:9" ht="24" customHeight="1">
      <c r="A23" s="413" t="s">
        <v>153</v>
      </c>
      <c r="B23" s="907" t="s">
        <v>154</v>
      </c>
      <c r="C23" s="928"/>
      <c r="D23" s="919"/>
      <c r="E23" s="384"/>
      <c r="F23" s="384"/>
      <c r="G23" s="384"/>
      <c r="H23" s="384"/>
      <c r="I23" s="384"/>
    </row>
    <row r="24" spans="1:9" ht="24" customHeight="1">
      <c r="A24" s="413" t="s">
        <v>155</v>
      </c>
      <c r="B24" s="907" t="s">
        <v>156</v>
      </c>
      <c r="C24" s="928"/>
      <c r="D24" s="919"/>
      <c r="E24" s="384"/>
      <c r="F24" s="384"/>
      <c r="G24" s="384"/>
      <c r="H24" s="384"/>
      <c r="I24" s="384"/>
    </row>
    <row r="25" spans="1:9" ht="24" customHeight="1">
      <c r="A25" s="413" t="s">
        <v>157</v>
      </c>
      <c r="B25" s="907" t="s">
        <v>158</v>
      </c>
      <c r="C25" s="908"/>
      <c r="D25" s="909"/>
      <c r="E25" s="384"/>
      <c r="F25" s="384"/>
      <c r="G25" s="384"/>
      <c r="H25" s="384"/>
      <c r="I25" s="384"/>
    </row>
    <row r="26" spans="1:9" ht="15" customHeight="1">
      <c r="A26" s="409" t="s">
        <v>159</v>
      </c>
      <c r="B26" s="925" t="s">
        <v>160</v>
      </c>
      <c r="C26" s="911"/>
      <c r="D26" s="911"/>
      <c r="E26" s="369"/>
      <c r="F26" s="369"/>
      <c r="G26" s="369"/>
      <c r="H26" s="369"/>
      <c r="I26" s="369"/>
    </row>
    <row r="27" spans="1:9" ht="24" customHeight="1">
      <c r="A27" s="413" t="s">
        <v>161</v>
      </c>
      <c r="B27" s="920" t="s">
        <v>162</v>
      </c>
      <c r="C27" s="921"/>
      <c r="D27" s="930"/>
      <c r="E27" s="430"/>
      <c r="F27" s="430"/>
      <c r="G27" s="430"/>
      <c r="H27" s="430"/>
      <c r="I27" s="430"/>
    </row>
    <row r="28" spans="1:9" ht="15" customHeight="1">
      <c r="A28" s="415">
        <v>5</v>
      </c>
      <c r="B28" s="926" t="s">
        <v>163</v>
      </c>
      <c r="C28" s="926"/>
      <c r="D28" s="926"/>
      <c r="E28" s="926"/>
      <c r="F28" s="926"/>
      <c r="G28" s="926"/>
      <c r="H28" s="911"/>
      <c r="I28" s="911"/>
    </row>
    <row r="29" spans="1:9" ht="24" customHeight="1">
      <c r="A29" s="413" t="s">
        <v>135</v>
      </c>
      <c r="B29" s="907" t="s">
        <v>164</v>
      </c>
      <c r="C29" s="908"/>
      <c r="D29" s="909"/>
      <c r="E29" s="384"/>
      <c r="F29" s="431"/>
      <c r="G29" s="431"/>
      <c r="H29" s="431"/>
      <c r="I29" s="431"/>
    </row>
    <row r="30" spans="1:9" ht="15" customHeight="1">
      <c r="A30" s="413" t="s">
        <v>137</v>
      </c>
      <c r="B30" s="907" t="s">
        <v>165</v>
      </c>
      <c r="C30" s="928"/>
      <c r="D30" s="919"/>
      <c r="E30" s="384"/>
      <c r="F30" s="431"/>
      <c r="G30" s="431"/>
      <c r="H30" s="431"/>
      <c r="I30" s="431"/>
    </row>
    <row r="31" spans="1:9" ht="24" customHeight="1">
      <c r="A31" s="413" t="s">
        <v>139</v>
      </c>
      <c r="B31" s="907" t="s">
        <v>166</v>
      </c>
      <c r="C31" s="928"/>
      <c r="D31" s="919"/>
      <c r="E31" s="384"/>
      <c r="F31" s="384"/>
      <c r="G31" s="384"/>
      <c r="H31" s="384"/>
      <c r="I31" s="384"/>
    </row>
    <row r="32" spans="1:9" ht="15" customHeight="1">
      <c r="A32" s="409" t="s">
        <v>141</v>
      </c>
      <c r="B32" s="905" t="s">
        <v>167</v>
      </c>
      <c r="C32" s="911"/>
      <c r="D32" s="911"/>
      <c r="E32" s="332"/>
      <c r="F32" s="368"/>
      <c r="G32" s="368"/>
      <c r="H32" s="368"/>
      <c r="I32" s="368"/>
    </row>
    <row r="33" spans="1:9" ht="15" customHeight="1">
      <c r="A33" s="409" t="s">
        <v>143</v>
      </c>
      <c r="B33" s="905" t="s">
        <v>168</v>
      </c>
      <c r="C33" s="911"/>
      <c r="D33" s="911"/>
      <c r="E33" s="332"/>
      <c r="F33" s="368"/>
      <c r="G33" s="368"/>
      <c r="H33" s="368"/>
      <c r="I33" s="368"/>
    </row>
    <row r="34" spans="1:9" ht="15" customHeight="1">
      <c r="A34" s="409" t="s">
        <v>145</v>
      </c>
      <c r="B34" s="905" t="s">
        <v>169</v>
      </c>
      <c r="C34" s="911"/>
      <c r="D34" s="911"/>
      <c r="E34" s="332"/>
      <c r="F34" s="368"/>
      <c r="G34" s="368"/>
      <c r="H34" s="368"/>
      <c r="I34" s="368"/>
    </row>
    <row r="35" spans="1:9" ht="15" customHeight="1">
      <c r="A35" s="409" t="s">
        <v>147</v>
      </c>
      <c r="B35" s="925" t="s">
        <v>170</v>
      </c>
      <c r="C35" s="911"/>
      <c r="D35" s="911"/>
      <c r="E35" s="369"/>
      <c r="F35" s="369"/>
      <c r="G35" s="369"/>
      <c r="H35" s="369"/>
      <c r="I35" s="369"/>
    </row>
    <row r="36" spans="1:9" ht="24" customHeight="1">
      <c r="A36" s="413" t="s">
        <v>149</v>
      </c>
      <c r="B36" s="907" t="s">
        <v>355</v>
      </c>
      <c r="C36" s="928"/>
      <c r="D36" s="919"/>
      <c r="E36" s="384"/>
      <c r="F36" s="384"/>
      <c r="G36" s="384"/>
      <c r="H36" s="384"/>
      <c r="I36" s="384"/>
    </row>
    <row r="37" spans="1:9" ht="24" customHeight="1">
      <c r="A37" s="413" t="s">
        <v>151</v>
      </c>
      <c r="B37" s="907" t="s">
        <v>171</v>
      </c>
      <c r="C37" s="928"/>
      <c r="D37" s="919"/>
      <c r="E37" s="384"/>
      <c r="F37" s="384"/>
      <c r="G37" s="384"/>
      <c r="H37" s="384"/>
      <c r="I37" s="384"/>
    </row>
    <row r="38" spans="1:9" ht="24" customHeight="1">
      <c r="A38" s="413" t="s">
        <v>153</v>
      </c>
      <c r="B38" s="907" t="s">
        <v>172</v>
      </c>
      <c r="C38" s="928"/>
      <c r="D38" s="919"/>
      <c r="E38" s="384"/>
      <c r="F38" s="384"/>
      <c r="G38" s="384"/>
      <c r="H38" s="384"/>
      <c r="I38" s="384"/>
    </row>
    <row r="39" spans="1:9" ht="24" customHeight="1">
      <c r="A39" s="413" t="s">
        <v>155</v>
      </c>
      <c r="B39" s="907" t="s">
        <v>173</v>
      </c>
      <c r="C39" s="928"/>
      <c r="D39" s="919"/>
      <c r="E39" s="384"/>
      <c r="F39" s="384"/>
      <c r="G39" s="384"/>
      <c r="H39" s="384"/>
      <c r="I39" s="384"/>
    </row>
    <row r="40" spans="1:9" ht="15" customHeight="1">
      <c r="A40" s="413" t="s">
        <v>157</v>
      </c>
      <c r="B40" s="920" t="s">
        <v>174</v>
      </c>
      <c r="C40" s="928"/>
      <c r="D40" s="919"/>
      <c r="E40" s="430"/>
      <c r="F40" s="430"/>
      <c r="G40" s="430"/>
      <c r="H40" s="430"/>
      <c r="I40" s="430"/>
    </row>
    <row r="41" spans="1:9" ht="24" customHeight="1">
      <c r="A41" s="413" t="s">
        <v>159</v>
      </c>
      <c r="B41" s="920" t="s">
        <v>175</v>
      </c>
      <c r="C41" s="928"/>
      <c r="D41" s="919"/>
      <c r="E41" s="430"/>
      <c r="F41" s="430"/>
      <c r="G41" s="430"/>
      <c r="H41" s="430"/>
      <c r="I41" s="430"/>
    </row>
    <row r="42" spans="1:9" ht="24" customHeight="1">
      <c r="A42" s="413" t="s">
        <v>161</v>
      </c>
      <c r="B42" s="920" t="s">
        <v>176</v>
      </c>
      <c r="C42" s="928"/>
      <c r="D42" s="919"/>
      <c r="E42" s="430"/>
      <c r="F42" s="430"/>
      <c r="G42" s="430"/>
      <c r="H42" s="430"/>
      <c r="I42" s="430"/>
    </row>
    <row r="43" spans="1:9" ht="15" customHeight="1">
      <c r="A43" s="410" t="s">
        <v>177</v>
      </c>
      <c r="B43" s="894" t="s">
        <v>178</v>
      </c>
      <c r="C43" s="894"/>
      <c r="D43" s="894"/>
      <c r="E43" s="894"/>
      <c r="F43" s="894"/>
      <c r="G43" s="894"/>
      <c r="H43" s="929"/>
      <c r="I43" s="929"/>
    </row>
    <row r="44" spans="1:9" ht="15" customHeight="1">
      <c r="A44" s="903" t="s">
        <v>119</v>
      </c>
      <c r="B44" s="899" t="s">
        <v>179</v>
      </c>
      <c r="C44" s="899"/>
      <c r="D44" s="899"/>
      <c r="E44" s="411" t="s">
        <v>180</v>
      </c>
      <c r="F44" s="411" t="s">
        <v>130</v>
      </c>
      <c r="G44" s="411" t="s">
        <v>131</v>
      </c>
      <c r="H44" s="411" t="s">
        <v>132</v>
      </c>
      <c r="I44" s="411" t="s">
        <v>133</v>
      </c>
    </row>
    <row r="45" spans="1:9" ht="15" customHeight="1">
      <c r="A45" s="904"/>
      <c r="B45" s="899">
        <v>1</v>
      </c>
      <c r="C45" s="899"/>
      <c r="D45" s="899"/>
      <c r="E45" s="411">
        <v>2</v>
      </c>
      <c r="F45" s="411">
        <v>3</v>
      </c>
      <c r="G45" s="411">
        <v>4</v>
      </c>
      <c r="H45" s="411">
        <v>5</v>
      </c>
      <c r="I45" s="411">
        <v>6</v>
      </c>
    </row>
    <row r="46" spans="1:9" ht="15" customHeight="1">
      <c r="A46" s="415">
        <v>6</v>
      </c>
      <c r="B46" s="927" t="s">
        <v>181</v>
      </c>
      <c r="C46" s="927"/>
      <c r="D46" s="927"/>
      <c r="E46" s="927"/>
      <c r="F46" s="927"/>
      <c r="G46" s="927"/>
      <c r="H46" s="927"/>
      <c r="I46" s="927"/>
    </row>
    <row r="47" spans="1:9" ht="24" customHeight="1">
      <c r="A47" s="413" t="s">
        <v>135</v>
      </c>
      <c r="B47" s="907" t="s">
        <v>182</v>
      </c>
      <c r="C47" s="908"/>
      <c r="D47" s="908"/>
      <c r="E47" s="909"/>
      <c r="F47" s="384"/>
      <c r="G47" s="384"/>
      <c r="H47" s="384"/>
      <c r="I47" s="390"/>
    </row>
    <row r="48" spans="1:9" ht="15" customHeight="1">
      <c r="A48" s="906" t="s">
        <v>137</v>
      </c>
      <c r="B48" s="905" t="s">
        <v>183</v>
      </c>
      <c r="C48" s="911"/>
      <c r="D48" s="911"/>
      <c r="E48" s="418" t="s">
        <v>184</v>
      </c>
      <c r="F48" s="267"/>
      <c r="G48" s="267"/>
      <c r="H48" s="267"/>
      <c r="I48" s="267"/>
    </row>
    <row r="49" spans="1:9" ht="15" customHeight="1">
      <c r="A49" s="906"/>
      <c r="B49" s="905"/>
      <c r="C49" s="911"/>
      <c r="D49" s="911"/>
      <c r="E49" s="418" t="s">
        <v>185</v>
      </c>
      <c r="F49" s="267"/>
      <c r="G49" s="267"/>
      <c r="H49" s="267"/>
      <c r="I49" s="267"/>
    </row>
    <row r="50" spans="1:9" ht="15" customHeight="1">
      <c r="A50" s="906"/>
      <c r="B50" s="905"/>
      <c r="C50" s="911"/>
      <c r="D50" s="911"/>
      <c r="E50" s="418" t="s">
        <v>186</v>
      </c>
      <c r="F50" s="267"/>
      <c r="G50" s="267"/>
      <c r="H50" s="267"/>
      <c r="I50" s="267"/>
    </row>
    <row r="51" spans="1:9" ht="15" customHeight="1">
      <c r="A51" s="906" t="s">
        <v>139</v>
      </c>
      <c r="B51" s="905" t="s">
        <v>187</v>
      </c>
      <c r="C51" s="911"/>
      <c r="D51" s="911"/>
      <c r="E51" s="418" t="s">
        <v>184</v>
      </c>
      <c r="F51" s="267"/>
      <c r="G51" s="267"/>
      <c r="H51" s="267"/>
      <c r="I51" s="267"/>
    </row>
    <row r="52" spans="1:9" ht="15" customHeight="1">
      <c r="A52" s="906"/>
      <c r="B52" s="905"/>
      <c r="C52" s="911"/>
      <c r="D52" s="911"/>
      <c r="E52" s="418" t="s">
        <v>185</v>
      </c>
      <c r="F52" s="267"/>
      <c r="G52" s="267"/>
      <c r="H52" s="267"/>
      <c r="I52" s="267"/>
    </row>
    <row r="53" spans="1:9" ht="15" customHeight="1">
      <c r="A53" s="906"/>
      <c r="B53" s="905"/>
      <c r="C53" s="911"/>
      <c r="D53" s="911"/>
      <c r="E53" s="418" t="s">
        <v>186</v>
      </c>
      <c r="F53" s="267"/>
      <c r="G53" s="267"/>
      <c r="H53" s="267"/>
      <c r="I53" s="267"/>
    </row>
    <row r="54" spans="1:9" ht="15" customHeight="1">
      <c r="A54" s="906" t="s">
        <v>141</v>
      </c>
      <c r="B54" s="905" t="s">
        <v>188</v>
      </c>
      <c r="C54" s="911"/>
      <c r="D54" s="911"/>
      <c r="E54" s="418" t="s">
        <v>184</v>
      </c>
      <c r="F54" s="267"/>
      <c r="G54" s="267"/>
      <c r="H54" s="267"/>
      <c r="I54" s="267"/>
    </row>
    <row r="55" spans="1:9" ht="15" customHeight="1">
      <c r="A55" s="906"/>
      <c r="B55" s="905"/>
      <c r="C55" s="911"/>
      <c r="D55" s="911"/>
      <c r="E55" s="418" t="s">
        <v>185</v>
      </c>
      <c r="F55" s="267"/>
      <c r="G55" s="267"/>
      <c r="H55" s="267"/>
      <c r="I55" s="267"/>
    </row>
    <row r="56" spans="1:9" ht="15" customHeight="1">
      <c r="A56" s="906"/>
      <c r="B56" s="905"/>
      <c r="C56" s="911"/>
      <c r="D56" s="911"/>
      <c r="E56" s="418" t="s">
        <v>186</v>
      </c>
      <c r="F56" s="267"/>
      <c r="G56" s="267"/>
      <c r="H56" s="267"/>
      <c r="I56" s="267"/>
    </row>
    <row r="57" spans="1:9" ht="15" customHeight="1">
      <c r="A57" s="906" t="s">
        <v>143</v>
      </c>
      <c r="B57" s="905" t="s">
        <v>189</v>
      </c>
      <c r="C57" s="911"/>
      <c r="D57" s="911"/>
      <c r="E57" s="418" t="s">
        <v>184</v>
      </c>
      <c r="F57" s="368"/>
      <c r="G57" s="368"/>
      <c r="H57" s="271"/>
      <c r="I57" s="271"/>
    </row>
    <row r="58" spans="1:9" ht="15" customHeight="1">
      <c r="A58" s="906"/>
      <c r="B58" s="905"/>
      <c r="C58" s="911"/>
      <c r="D58" s="911"/>
      <c r="E58" s="418" t="s">
        <v>185</v>
      </c>
      <c r="F58" s="368"/>
      <c r="G58" s="368"/>
      <c r="H58" s="271"/>
      <c r="I58" s="271"/>
    </row>
    <row r="59" spans="1:9" ht="15" customHeight="1">
      <c r="A59" s="413" t="s">
        <v>145</v>
      </c>
      <c r="B59" s="907" t="s">
        <v>190</v>
      </c>
      <c r="C59" s="928"/>
      <c r="D59" s="928"/>
      <c r="E59" s="919"/>
      <c r="F59" s="368"/>
      <c r="G59" s="368"/>
      <c r="H59" s="271"/>
      <c r="I59" s="271"/>
    </row>
    <row r="60" spans="1:9" ht="15" customHeight="1">
      <c r="A60" s="409" t="s">
        <v>147</v>
      </c>
      <c r="B60" s="905" t="s">
        <v>191</v>
      </c>
      <c r="C60" s="905"/>
      <c r="D60" s="911"/>
      <c r="E60" s="911"/>
      <c r="F60" s="271"/>
      <c r="G60" s="271"/>
      <c r="H60" s="271"/>
      <c r="I60" s="271"/>
    </row>
    <row r="61" spans="1:9" ht="24" customHeight="1">
      <c r="A61" s="413" t="s">
        <v>149</v>
      </c>
      <c r="B61" s="907" t="s">
        <v>192</v>
      </c>
      <c r="C61" s="908"/>
      <c r="D61" s="928"/>
      <c r="E61" s="919"/>
      <c r="F61" s="384"/>
      <c r="G61" s="384"/>
      <c r="H61" s="384"/>
      <c r="I61" s="384"/>
    </row>
    <row r="62" spans="1:9" ht="15" customHeight="1">
      <c r="A62" s="409" t="s">
        <v>193</v>
      </c>
      <c r="B62" s="925" t="s">
        <v>194</v>
      </c>
      <c r="C62" s="925"/>
      <c r="D62" s="911"/>
      <c r="E62" s="911"/>
      <c r="F62" s="369"/>
      <c r="G62" s="369"/>
      <c r="H62" s="369"/>
      <c r="I62" s="369"/>
    </row>
    <row r="63" spans="1:9" ht="15" customHeight="1">
      <c r="A63" s="409" t="s">
        <v>195</v>
      </c>
      <c r="B63" s="925" t="s">
        <v>196</v>
      </c>
      <c r="C63" s="925"/>
      <c r="D63" s="911"/>
      <c r="E63" s="911"/>
      <c r="F63" s="369"/>
      <c r="G63" s="369"/>
      <c r="H63" s="369"/>
      <c r="I63" s="369"/>
    </row>
    <row r="64" spans="1:9" ht="15" customHeight="1">
      <c r="A64" s="413" t="s">
        <v>197</v>
      </c>
      <c r="B64" s="907" t="s">
        <v>198</v>
      </c>
      <c r="C64" s="908"/>
      <c r="D64" s="928"/>
      <c r="E64" s="919"/>
      <c r="F64" s="384"/>
      <c r="G64" s="384"/>
      <c r="H64" s="384"/>
      <c r="I64" s="368"/>
    </row>
    <row r="65" spans="1:9" ht="15" customHeight="1">
      <c r="A65" s="409" t="s">
        <v>199</v>
      </c>
      <c r="B65" s="905" t="s">
        <v>200</v>
      </c>
      <c r="C65" s="905"/>
      <c r="D65" s="911"/>
      <c r="E65" s="911"/>
      <c r="F65" s="271"/>
      <c r="G65" s="271"/>
      <c r="H65" s="271"/>
      <c r="I65" s="368"/>
    </row>
    <row r="66" spans="1:9" ht="15" customHeight="1">
      <c r="A66" s="409" t="s">
        <v>159</v>
      </c>
      <c r="B66" s="925" t="s">
        <v>201</v>
      </c>
      <c r="C66" s="925"/>
      <c r="D66" s="911"/>
      <c r="E66" s="911"/>
      <c r="F66" s="275"/>
      <c r="G66" s="275"/>
      <c r="H66" s="275"/>
      <c r="I66" s="275"/>
    </row>
    <row r="67" spans="1:9" ht="15" customHeight="1">
      <c r="A67" s="409" t="s">
        <v>203</v>
      </c>
      <c r="B67" s="925" t="s">
        <v>204</v>
      </c>
      <c r="C67" s="925"/>
      <c r="D67" s="911"/>
      <c r="E67" s="911"/>
      <c r="F67" s="369"/>
      <c r="G67" s="369"/>
      <c r="H67" s="369"/>
      <c r="I67" s="369"/>
    </row>
    <row r="68" spans="1:9" ht="15" customHeight="1">
      <c r="A68" s="409" t="s">
        <v>205</v>
      </c>
      <c r="B68" s="925" t="s">
        <v>206</v>
      </c>
      <c r="C68" s="925"/>
      <c r="D68" s="911"/>
      <c r="E68" s="911"/>
      <c r="F68" s="369"/>
      <c r="G68" s="369"/>
      <c r="H68" s="369"/>
      <c r="I68" s="369"/>
    </row>
    <row r="69" spans="1:9" ht="15" customHeight="1">
      <c r="A69" s="415">
        <v>7</v>
      </c>
      <c r="B69" s="927" t="s">
        <v>207</v>
      </c>
      <c r="C69" s="927"/>
      <c r="D69" s="927"/>
      <c r="E69" s="927"/>
      <c r="F69" s="927"/>
      <c r="G69" s="927"/>
      <c r="H69" s="927"/>
      <c r="I69" s="927"/>
    </row>
    <row r="70" spans="1:9" ht="15" customHeight="1">
      <c r="A70" s="409" t="s">
        <v>135</v>
      </c>
      <c r="B70" s="905" t="s">
        <v>208</v>
      </c>
      <c r="C70" s="905"/>
      <c r="D70" s="905"/>
      <c r="E70" s="905"/>
      <c r="F70" s="271"/>
      <c r="G70" s="271"/>
      <c r="H70" s="271"/>
      <c r="I70" s="271"/>
    </row>
    <row r="71" spans="1:9" ht="15" customHeight="1">
      <c r="A71" s="409" t="s">
        <v>137</v>
      </c>
      <c r="B71" s="905" t="s">
        <v>209</v>
      </c>
      <c r="C71" s="905"/>
      <c r="D71" s="911"/>
      <c r="E71" s="911"/>
      <c r="F71" s="271"/>
      <c r="G71" s="271"/>
      <c r="H71" s="271"/>
      <c r="I71" s="271"/>
    </row>
    <row r="72" spans="1:9" ht="15" customHeight="1">
      <c r="A72" s="409" t="s">
        <v>139</v>
      </c>
      <c r="B72" s="905" t="s">
        <v>210</v>
      </c>
      <c r="C72" s="905"/>
      <c r="D72" s="911"/>
      <c r="E72" s="911"/>
      <c r="F72" s="271"/>
      <c r="G72" s="271"/>
      <c r="H72" s="271"/>
      <c r="I72" s="271"/>
    </row>
    <row r="73" spans="1:9" ht="15" customHeight="1">
      <c r="A73" s="409" t="s">
        <v>141</v>
      </c>
      <c r="B73" s="905" t="s">
        <v>211</v>
      </c>
      <c r="C73" s="905"/>
      <c r="D73" s="911"/>
      <c r="E73" s="911"/>
      <c r="F73" s="271"/>
      <c r="G73" s="271"/>
      <c r="H73" s="271"/>
      <c r="I73" s="271"/>
    </row>
    <row r="74" spans="1:9" ht="15" customHeight="1">
      <c r="A74" s="409" t="s">
        <v>143</v>
      </c>
      <c r="B74" s="905" t="s">
        <v>212</v>
      </c>
      <c r="C74" s="905"/>
      <c r="D74" s="911"/>
      <c r="E74" s="911"/>
      <c r="F74" s="271"/>
      <c r="G74" s="271"/>
      <c r="H74" s="271"/>
      <c r="I74" s="271"/>
    </row>
    <row r="75" spans="1:9" ht="15" customHeight="1">
      <c r="A75" s="409" t="s">
        <v>145</v>
      </c>
      <c r="B75" s="905" t="s">
        <v>213</v>
      </c>
      <c r="C75" s="905"/>
      <c r="D75" s="911"/>
      <c r="E75" s="911"/>
      <c r="F75" s="271"/>
      <c r="G75" s="271"/>
      <c r="H75" s="271"/>
      <c r="I75" s="271"/>
    </row>
    <row r="76" spans="1:9" ht="15" customHeight="1">
      <c r="A76" s="409" t="s">
        <v>147</v>
      </c>
      <c r="B76" s="905" t="s">
        <v>214</v>
      </c>
      <c r="C76" s="905"/>
      <c r="D76" s="911"/>
      <c r="E76" s="911"/>
      <c r="F76" s="271"/>
      <c r="G76" s="271"/>
      <c r="H76" s="271"/>
      <c r="I76" s="271"/>
    </row>
    <row r="77" spans="1:9" ht="15" customHeight="1">
      <c r="A77" s="409" t="s">
        <v>149</v>
      </c>
      <c r="B77" s="905" t="s">
        <v>215</v>
      </c>
      <c r="C77" s="905"/>
      <c r="D77" s="911"/>
      <c r="E77" s="911"/>
      <c r="F77" s="271"/>
      <c r="G77" s="271"/>
      <c r="H77" s="271"/>
      <c r="I77" s="271"/>
    </row>
    <row r="78" spans="1:9" ht="15" customHeight="1">
      <c r="A78" s="409" t="s">
        <v>151</v>
      </c>
      <c r="B78" s="925" t="s">
        <v>216</v>
      </c>
      <c r="C78" s="925"/>
      <c r="D78" s="911"/>
      <c r="E78" s="911"/>
      <c r="F78" s="369"/>
      <c r="G78" s="369"/>
      <c r="H78" s="369"/>
      <c r="I78" s="369"/>
    </row>
    <row r="79" spans="1:9" ht="15" customHeight="1">
      <c r="A79" s="409" t="s">
        <v>153</v>
      </c>
      <c r="B79" s="925" t="s">
        <v>217</v>
      </c>
      <c r="C79" s="925"/>
      <c r="D79" s="911"/>
      <c r="E79" s="911"/>
      <c r="F79" s="369"/>
      <c r="G79" s="369"/>
      <c r="H79" s="369"/>
      <c r="I79" s="369"/>
    </row>
    <row r="80" spans="1:9" ht="15" customHeight="1">
      <c r="A80" s="415">
        <v>8</v>
      </c>
      <c r="B80" s="926" t="s">
        <v>218</v>
      </c>
      <c r="C80" s="926"/>
      <c r="D80" s="926"/>
      <c r="E80" s="926"/>
      <c r="F80" s="926"/>
      <c r="G80" s="926"/>
      <c r="H80" s="911"/>
      <c r="I80" s="911"/>
    </row>
    <row r="81" spans="1:9" ht="15" customHeight="1">
      <c r="A81" s="409" t="s">
        <v>135</v>
      </c>
      <c r="B81" s="905" t="s">
        <v>284</v>
      </c>
      <c r="C81" s="905"/>
      <c r="D81" s="905"/>
      <c r="E81" s="905"/>
      <c r="F81" s="395"/>
      <c r="G81" s="395"/>
      <c r="H81" s="395"/>
      <c r="I81" s="395"/>
    </row>
    <row r="82" spans="1:9" ht="15" customHeight="1">
      <c r="A82" s="409" t="s">
        <v>137</v>
      </c>
      <c r="B82" s="905" t="s">
        <v>219</v>
      </c>
      <c r="C82" s="905"/>
      <c r="D82" s="911"/>
      <c r="E82" s="911"/>
      <c r="F82" s="267"/>
      <c r="G82" s="267"/>
      <c r="H82" s="267"/>
      <c r="I82" s="267"/>
    </row>
    <row r="83" spans="1:9" ht="48" customHeight="1">
      <c r="A83" s="413" t="s">
        <v>139</v>
      </c>
      <c r="B83" s="907" t="s">
        <v>220</v>
      </c>
      <c r="C83" s="908"/>
      <c r="D83" s="908"/>
      <c r="E83" s="919"/>
      <c r="F83" s="384"/>
      <c r="G83" s="384"/>
      <c r="H83" s="384"/>
      <c r="I83" s="384"/>
    </row>
    <row r="84" spans="1:9" ht="15" customHeight="1">
      <c r="A84" s="409" t="s">
        <v>141</v>
      </c>
      <c r="B84" s="905" t="s">
        <v>221</v>
      </c>
      <c r="C84" s="905"/>
      <c r="D84" s="905"/>
      <c r="E84" s="911"/>
      <c r="F84" s="267"/>
      <c r="G84" s="267"/>
      <c r="H84" s="267"/>
      <c r="I84" s="267"/>
    </row>
    <row r="85" spans="1:9" ht="15" customHeight="1">
      <c r="A85" s="409" t="s">
        <v>143</v>
      </c>
      <c r="B85" s="905" t="s">
        <v>222</v>
      </c>
      <c r="C85" s="905"/>
      <c r="D85" s="905"/>
      <c r="E85" s="911"/>
      <c r="F85" s="267"/>
      <c r="G85" s="267"/>
      <c r="H85" s="267"/>
      <c r="I85" s="267"/>
    </row>
    <row r="86" spans="1:9" ht="15" customHeight="1">
      <c r="A86" s="409" t="s">
        <v>145</v>
      </c>
      <c r="B86" s="905" t="s">
        <v>223</v>
      </c>
      <c r="C86" s="905"/>
      <c r="D86" s="905"/>
      <c r="E86" s="911"/>
      <c r="F86" s="267"/>
      <c r="G86" s="267"/>
      <c r="H86" s="267"/>
      <c r="I86" s="267"/>
    </row>
    <row r="87" spans="1:9" ht="15" customHeight="1">
      <c r="A87" s="413" t="s">
        <v>147</v>
      </c>
      <c r="B87" s="907" t="s">
        <v>224</v>
      </c>
      <c r="C87" s="908"/>
      <c r="D87" s="908"/>
      <c r="E87" s="919"/>
      <c r="F87" s="267"/>
      <c r="G87" s="267"/>
      <c r="H87" s="267"/>
      <c r="I87" s="267"/>
    </row>
    <row r="88" spans="1:9" ht="15" customHeight="1">
      <c r="A88" s="413" t="s">
        <v>149</v>
      </c>
      <c r="B88" s="907" t="s">
        <v>225</v>
      </c>
      <c r="C88" s="908"/>
      <c r="D88" s="908"/>
      <c r="E88" s="919"/>
      <c r="F88" s="267"/>
      <c r="G88" s="384"/>
      <c r="H88" s="384"/>
      <c r="I88" s="384"/>
    </row>
    <row r="89" spans="1:9" ht="15" customHeight="1">
      <c r="A89" s="409" t="s">
        <v>151</v>
      </c>
      <c r="B89" s="905" t="s">
        <v>226</v>
      </c>
      <c r="C89" s="905"/>
      <c r="D89" s="905"/>
      <c r="E89" s="911"/>
      <c r="F89" s="267"/>
      <c r="G89" s="267"/>
      <c r="H89" s="267"/>
      <c r="I89" s="267"/>
    </row>
    <row r="90" spans="1:9" ht="24" customHeight="1">
      <c r="A90" s="413" t="s">
        <v>153</v>
      </c>
      <c r="B90" s="907" t="s">
        <v>227</v>
      </c>
      <c r="C90" s="908"/>
      <c r="D90" s="908"/>
      <c r="E90" s="919"/>
      <c r="F90" s="384"/>
      <c r="G90" s="384"/>
      <c r="H90" s="384"/>
      <c r="I90" s="384"/>
    </row>
    <row r="91" spans="1:9" ht="15" customHeight="1">
      <c r="A91" s="413" t="s">
        <v>155</v>
      </c>
      <c r="B91" s="920" t="s">
        <v>228</v>
      </c>
      <c r="C91" s="921"/>
      <c r="D91" s="921"/>
      <c r="E91" s="919"/>
      <c r="F91" s="267"/>
      <c r="G91" s="267"/>
      <c r="H91" s="267"/>
      <c r="I91" s="267"/>
    </row>
    <row r="92" spans="1:9" ht="15" customHeight="1">
      <c r="A92" s="419" t="s">
        <v>229</v>
      </c>
      <c r="B92" s="922" t="s">
        <v>230</v>
      </c>
      <c r="C92" s="923"/>
      <c r="D92" s="923"/>
      <c r="E92" s="923"/>
      <c r="F92" s="923"/>
      <c r="G92" s="923"/>
      <c r="H92" s="923"/>
      <c r="I92" s="924"/>
    </row>
    <row r="93" spans="1:9" ht="15" customHeight="1">
      <c r="A93" s="916">
        <v>9</v>
      </c>
      <c r="B93" s="899" t="s">
        <v>179</v>
      </c>
      <c r="C93" s="899"/>
      <c r="D93" s="918" t="s">
        <v>231</v>
      </c>
      <c r="E93" s="918" t="s">
        <v>232</v>
      </c>
      <c r="F93" s="899" t="s">
        <v>233</v>
      </c>
      <c r="G93" s="899"/>
      <c r="H93" s="899"/>
      <c r="I93" s="899"/>
    </row>
    <row r="94" spans="1:9" ht="15" customHeight="1">
      <c r="A94" s="917"/>
      <c r="B94" s="899"/>
      <c r="C94" s="899"/>
      <c r="D94" s="918"/>
      <c r="E94" s="918"/>
      <c r="F94" s="411" t="s">
        <v>130</v>
      </c>
      <c r="G94" s="411" t="s">
        <v>131</v>
      </c>
      <c r="H94" s="411" t="s">
        <v>132</v>
      </c>
      <c r="I94" s="411" t="s">
        <v>133</v>
      </c>
    </row>
    <row r="95" spans="1:9" ht="15" customHeight="1">
      <c r="A95" s="420" t="s">
        <v>119</v>
      </c>
      <c r="B95" s="896">
        <v>1</v>
      </c>
      <c r="C95" s="898"/>
      <c r="D95" s="411">
        <v>2</v>
      </c>
      <c r="E95" s="411">
        <v>3</v>
      </c>
      <c r="F95" s="411">
        <v>4</v>
      </c>
      <c r="G95" s="411">
        <v>5</v>
      </c>
      <c r="H95" s="411">
        <v>6</v>
      </c>
      <c r="I95" s="411">
        <v>7</v>
      </c>
    </row>
    <row r="96" spans="1:9" ht="15" customHeight="1">
      <c r="A96" s="420" t="s">
        <v>119</v>
      </c>
      <c r="B96" s="905" t="s">
        <v>132</v>
      </c>
      <c r="C96" s="905"/>
      <c r="D96" s="267"/>
      <c r="E96" s="267"/>
      <c r="F96" s="267"/>
      <c r="G96" s="267"/>
      <c r="H96" s="267"/>
      <c r="I96" s="368"/>
    </row>
    <row r="97" spans="1:9" ht="15" customHeight="1">
      <c r="A97" s="420" t="s">
        <v>119</v>
      </c>
      <c r="B97" s="905" t="s">
        <v>130</v>
      </c>
      <c r="C97" s="905"/>
      <c r="D97" s="267"/>
      <c r="E97" s="267"/>
      <c r="F97" s="267"/>
      <c r="G97" s="368"/>
      <c r="H97" s="267"/>
      <c r="I97" s="368"/>
    </row>
    <row r="98" spans="1:9" ht="15" customHeight="1">
      <c r="A98" s="420" t="s">
        <v>119</v>
      </c>
      <c r="B98" s="905" t="s">
        <v>234</v>
      </c>
      <c r="C98" s="911"/>
      <c r="D98" s="267"/>
      <c r="E98" s="267"/>
      <c r="F98" s="368"/>
      <c r="G98" s="267"/>
      <c r="H98" s="267"/>
      <c r="I98" s="368"/>
    </row>
    <row r="99" spans="1:9" ht="15" customHeight="1">
      <c r="A99" s="420" t="s">
        <v>119</v>
      </c>
      <c r="B99" s="905" t="s">
        <v>133</v>
      </c>
      <c r="C99" s="911"/>
      <c r="D99" s="267"/>
      <c r="E99" s="267"/>
      <c r="F99" s="368"/>
      <c r="G99" s="368"/>
      <c r="H99" s="368"/>
      <c r="I99" s="267"/>
    </row>
    <row r="100" spans="1:9" ht="15" customHeight="1">
      <c r="A100" s="420" t="s">
        <v>119</v>
      </c>
      <c r="B100" s="905" t="s">
        <v>100</v>
      </c>
      <c r="C100" s="911"/>
      <c r="D100" s="267"/>
      <c r="E100" s="278"/>
      <c r="F100" s="368"/>
      <c r="G100" s="368"/>
      <c r="H100" s="368"/>
      <c r="I100" s="368"/>
    </row>
    <row r="101" spans="1:9" ht="15" customHeight="1">
      <c r="A101" s="420" t="s">
        <v>119</v>
      </c>
      <c r="B101" s="905" t="s">
        <v>235</v>
      </c>
      <c r="C101" s="911"/>
      <c r="D101" s="267"/>
      <c r="E101" s="278"/>
      <c r="F101" s="368"/>
      <c r="G101" s="368"/>
      <c r="H101" s="368"/>
      <c r="I101" s="368"/>
    </row>
    <row r="102" spans="1:9" ht="15" customHeight="1">
      <c r="A102" s="420" t="s">
        <v>119</v>
      </c>
      <c r="B102" s="905" t="s">
        <v>236</v>
      </c>
      <c r="C102" s="911"/>
      <c r="D102" s="333"/>
      <c r="E102" s="333"/>
      <c r="F102" s="368"/>
      <c r="G102" s="368"/>
      <c r="H102" s="368"/>
      <c r="I102" s="368"/>
    </row>
    <row r="103" spans="1:9" ht="15" customHeight="1">
      <c r="A103" s="420" t="s">
        <v>119</v>
      </c>
      <c r="B103" s="905" t="s">
        <v>237</v>
      </c>
      <c r="C103" s="911"/>
      <c r="D103" s="333"/>
      <c r="E103" s="333"/>
      <c r="F103" s="368"/>
      <c r="G103" s="368"/>
      <c r="H103" s="368"/>
      <c r="I103" s="368"/>
    </row>
    <row r="104" spans="1:9" ht="15" customHeight="1">
      <c r="A104" s="912" t="s">
        <v>238</v>
      </c>
      <c r="B104" s="913" t="s">
        <v>239</v>
      </c>
      <c r="C104" s="914"/>
      <c r="D104" s="914"/>
      <c r="E104" s="914"/>
      <c r="F104" s="914"/>
      <c r="G104" s="914"/>
      <c r="H104" s="914"/>
      <c r="I104" s="915"/>
    </row>
    <row r="105" spans="1:9" ht="15" customHeight="1">
      <c r="A105" s="912"/>
      <c r="B105" s="894" t="s">
        <v>240</v>
      </c>
      <c r="C105" s="894"/>
      <c r="D105" s="894"/>
      <c r="E105" s="894"/>
      <c r="F105" s="894"/>
      <c r="G105" s="894"/>
      <c r="H105" s="894"/>
      <c r="I105" s="894"/>
    </row>
    <row r="106" spans="1:9" ht="15" customHeight="1">
      <c r="A106" s="903" t="s">
        <v>119</v>
      </c>
      <c r="B106" s="899" t="s">
        <v>179</v>
      </c>
      <c r="C106" s="899"/>
      <c r="D106" s="899"/>
      <c r="E106" s="411" t="s">
        <v>129</v>
      </c>
      <c r="F106" s="411" t="s">
        <v>130</v>
      </c>
      <c r="G106" s="411" t="s">
        <v>241</v>
      </c>
      <c r="H106" s="411" t="s">
        <v>132</v>
      </c>
      <c r="I106" s="411" t="s">
        <v>133</v>
      </c>
    </row>
    <row r="107" spans="1:9" ht="15" customHeight="1">
      <c r="A107" s="904"/>
      <c r="B107" s="896">
        <v>1</v>
      </c>
      <c r="C107" s="897"/>
      <c r="D107" s="898"/>
      <c r="E107" s="411">
        <v>2</v>
      </c>
      <c r="F107" s="411">
        <v>3</v>
      </c>
      <c r="G107" s="411">
        <v>4</v>
      </c>
      <c r="H107" s="411">
        <v>5</v>
      </c>
      <c r="I107" s="411">
        <v>6</v>
      </c>
    </row>
    <row r="108" spans="1:9" ht="24" customHeight="1">
      <c r="A108" s="412">
        <v>10</v>
      </c>
      <c r="B108" s="907" t="s">
        <v>242</v>
      </c>
      <c r="C108" s="908"/>
      <c r="D108" s="909"/>
      <c r="E108" s="388"/>
      <c r="F108" s="388"/>
      <c r="G108" s="388"/>
      <c r="H108" s="388"/>
      <c r="I108" s="388"/>
    </row>
    <row r="109" spans="1:9" ht="24" customHeight="1">
      <c r="A109" s="412">
        <v>11</v>
      </c>
      <c r="B109" s="907" t="s">
        <v>243</v>
      </c>
      <c r="C109" s="908"/>
      <c r="D109" s="909"/>
      <c r="E109" s="388"/>
      <c r="F109" s="388"/>
      <c r="G109" s="388"/>
      <c r="H109" s="388"/>
      <c r="I109" s="388"/>
    </row>
    <row r="110" spans="1:9" ht="24" customHeight="1">
      <c r="A110" s="412">
        <v>12</v>
      </c>
      <c r="B110" s="907" t="s">
        <v>244</v>
      </c>
      <c r="C110" s="908"/>
      <c r="D110" s="909"/>
      <c r="E110" s="432"/>
      <c r="F110" s="388"/>
      <c r="G110" s="388"/>
      <c r="H110" s="388"/>
      <c r="I110" s="388"/>
    </row>
    <row r="111" spans="1:9" ht="24" customHeight="1">
      <c r="A111" s="412">
        <v>13</v>
      </c>
      <c r="B111" s="907" t="s">
        <v>245</v>
      </c>
      <c r="C111" s="908"/>
      <c r="D111" s="909"/>
      <c r="E111" s="433"/>
      <c r="F111" s="275"/>
      <c r="G111" s="275"/>
      <c r="H111" s="275"/>
      <c r="I111" s="278"/>
    </row>
    <row r="112" spans="1:9" ht="15" customHeight="1">
      <c r="A112" s="410">
        <v>14</v>
      </c>
      <c r="B112" s="910" t="s">
        <v>246</v>
      </c>
      <c r="C112" s="910"/>
      <c r="D112" s="910"/>
      <c r="E112" s="910"/>
      <c r="F112" s="910"/>
      <c r="G112" s="910"/>
      <c r="H112" s="910"/>
      <c r="I112" s="910"/>
    </row>
    <row r="113" spans="1:9" ht="15" customHeight="1">
      <c r="A113" s="903" t="s">
        <v>119</v>
      </c>
      <c r="B113" s="899" t="s">
        <v>179</v>
      </c>
      <c r="C113" s="899"/>
      <c r="D113" s="899"/>
      <c r="E113" s="899"/>
      <c r="F113" s="899" t="s">
        <v>247</v>
      </c>
      <c r="G113" s="899"/>
      <c r="H113" s="899" t="s">
        <v>248</v>
      </c>
      <c r="I113" s="899"/>
    </row>
    <row r="114" spans="1:9" ht="15" customHeight="1">
      <c r="A114" s="904"/>
      <c r="B114" s="899">
        <v>1</v>
      </c>
      <c r="C114" s="899"/>
      <c r="D114" s="899"/>
      <c r="E114" s="899"/>
      <c r="F114" s="899">
        <v>2</v>
      </c>
      <c r="G114" s="899"/>
      <c r="H114" s="899">
        <v>3</v>
      </c>
      <c r="I114" s="899"/>
    </row>
    <row r="115" spans="1:9" ht="15" customHeight="1">
      <c r="A115" s="906" t="s">
        <v>119</v>
      </c>
      <c r="B115" s="905" t="s">
        <v>132</v>
      </c>
      <c r="C115" s="905"/>
      <c r="D115" s="905"/>
      <c r="E115" s="905"/>
      <c r="F115" s="839"/>
      <c r="G115" s="839"/>
      <c r="H115" s="839"/>
      <c r="I115" s="839"/>
    </row>
    <row r="116" spans="1:9" ht="15" customHeight="1">
      <c r="A116" s="906"/>
      <c r="B116" s="905" t="s">
        <v>130</v>
      </c>
      <c r="C116" s="905"/>
      <c r="D116" s="905"/>
      <c r="E116" s="905"/>
      <c r="F116" s="839"/>
      <c r="G116" s="839"/>
      <c r="H116" s="839"/>
      <c r="I116" s="839"/>
    </row>
    <row r="117" spans="1:9" ht="15" customHeight="1">
      <c r="A117" s="906"/>
      <c r="B117" s="905" t="s">
        <v>234</v>
      </c>
      <c r="C117" s="905"/>
      <c r="D117" s="905"/>
      <c r="E117" s="905"/>
      <c r="F117" s="839"/>
      <c r="G117" s="839"/>
      <c r="H117" s="839"/>
      <c r="I117" s="839"/>
    </row>
    <row r="118" spans="1:9" ht="15" customHeight="1">
      <c r="A118" s="906"/>
      <c r="B118" s="905" t="s">
        <v>133</v>
      </c>
      <c r="C118" s="905"/>
      <c r="D118" s="905"/>
      <c r="E118" s="905"/>
      <c r="F118" s="839"/>
      <c r="G118" s="839"/>
      <c r="H118" s="839"/>
      <c r="I118" s="839"/>
    </row>
    <row r="119" spans="1:9" ht="15" customHeight="1">
      <c r="A119" s="906"/>
      <c r="B119" s="905" t="s">
        <v>100</v>
      </c>
      <c r="C119" s="905"/>
      <c r="D119" s="905"/>
      <c r="E119" s="905"/>
      <c r="F119" s="839"/>
      <c r="G119" s="839"/>
      <c r="H119" s="839"/>
      <c r="I119" s="839"/>
    </row>
    <row r="120" spans="1:9" ht="15" customHeight="1">
      <c r="A120" s="419" t="s">
        <v>249</v>
      </c>
      <c r="B120" s="894" t="s">
        <v>250</v>
      </c>
      <c r="C120" s="894"/>
      <c r="D120" s="894"/>
      <c r="E120" s="894"/>
      <c r="F120" s="894"/>
      <c r="G120" s="894"/>
      <c r="H120" s="894"/>
      <c r="I120" s="894"/>
    </row>
    <row r="121" spans="1:9" ht="15" customHeight="1">
      <c r="A121" s="410">
        <v>15</v>
      </c>
      <c r="B121" s="894" t="s">
        <v>251</v>
      </c>
      <c r="C121" s="894"/>
      <c r="D121" s="894"/>
      <c r="E121" s="894"/>
      <c r="F121" s="894"/>
      <c r="G121" s="894"/>
      <c r="H121" s="894"/>
      <c r="I121" s="894"/>
    </row>
    <row r="122" spans="1:9" ht="24" customHeight="1">
      <c r="A122" s="903" t="s">
        <v>119</v>
      </c>
      <c r="B122" s="411" t="s">
        <v>252</v>
      </c>
      <c r="C122" s="411" t="s">
        <v>130</v>
      </c>
      <c r="D122" s="411" t="s">
        <v>253</v>
      </c>
      <c r="E122" s="411" t="s">
        <v>132</v>
      </c>
      <c r="F122" s="411" t="s">
        <v>133</v>
      </c>
      <c r="G122" s="421" t="s">
        <v>100</v>
      </c>
      <c r="H122" s="411" t="s">
        <v>236</v>
      </c>
      <c r="I122" s="422" t="s">
        <v>254</v>
      </c>
    </row>
    <row r="123" spans="1:9" ht="15" customHeight="1">
      <c r="A123" s="904"/>
      <c r="B123" s="411">
        <v>1</v>
      </c>
      <c r="C123" s="411">
        <v>2</v>
      </c>
      <c r="D123" s="411">
        <v>3</v>
      </c>
      <c r="E123" s="411">
        <v>4</v>
      </c>
      <c r="F123" s="411">
        <v>5</v>
      </c>
      <c r="G123" s="411">
        <v>6</v>
      </c>
      <c r="H123" s="411">
        <v>7</v>
      </c>
      <c r="I123" s="411">
        <v>8</v>
      </c>
    </row>
    <row r="124" spans="1:9" ht="33.75">
      <c r="A124" s="413" t="s">
        <v>135</v>
      </c>
      <c r="B124" s="423" t="s">
        <v>255</v>
      </c>
      <c r="C124" s="384"/>
      <c r="D124" s="384"/>
      <c r="E124" s="384"/>
      <c r="F124" s="384"/>
      <c r="G124" s="429" t="s">
        <v>119</v>
      </c>
      <c r="H124" s="429" t="s">
        <v>119</v>
      </c>
      <c r="I124" s="429" t="s">
        <v>119</v>
      </c>
    </row>
    <row r="125" spans="1:9" ht="45">
      <c r="A125" s="413" t="s">
        <v>137</v>
      </c>
      <c r="B125" s="423" t="s">
        <v>256</v>
      </c>
      <c r="C125" s="384"/>
      <c r="D125" s="384"/>
      <c r="E125" s="384"/>
      <c r="F125" s="384"/>
      <c r="G125" s="429" t="s">
        <v>119</v>
      </c>
      <c r="H125" s="429" t="s">
        <v>119</v>
      </c>
      <c r="I125" s="429" t="s">
        <v>119</v>
      </c>
    </row>
    <row r="126" spans="1:9" ht="33.75">
      <c r="A126" s="409" t="s">
        <v>139</v>
      </c>
      <c r="B126" s="423" t="s">
        <v>257</v>
      </c>
      <c r="C126" s="395"/>
      <c r="D126" s="395"/>
      <c r="E126" s="395"/>
      <c r="F126" s="395"/>
      <c r="G126" s="368" t="s">
        <v>119</v>
      </c>
      <c r="H126" s="368" t="s">
        <v>119</v>
      </c>
      <c r="I126" s="368" t="s">
        <v>119</v>
      </c>
    </row>
    <row r="127" spans="1:9" ht="33.75">
      <c r="A127" s="409" t="s">
        <v>141</v>
      </c>
      <c r="B127" s="423" t="s">
        <v>258</v>
      </c>
      <c r="C127" s="395"/>
      <c r="D127" s="395"/>
      <c r="E127" s="395"/>
      <c r="F127" s="395"/>
      <c r="G127" s="368" t="s">
        <v>119</v>
      </c>
      <c r="H127" s="368" t="s">
        <v>119</v>
      </c>
      <c r="I127" s="368" t="s">
        <v>119</v>
      </c>
    </row>
    <row r="128" spans="1:9" ht="33.75">
      <c r="A128" s="413" t="s">
        <v>143</v>
      </c>
      <c r="B128" s="423" t="s">
        <v>259</v>
      </c>
      <c r="C128" s="384"/>
      <c r="D128" s="384"/>
      <c r="E128" s="384"/>
      <c r="F128" s="384"/>
      <c r="G128" s="384"/>
      <c r="H128" s="384"/>
      <c r="I128" s="384"/>
    </row>
    <row r="129" spans="1:9" ht="67.5">
      <c r="A129" s="413" t="s">
        <v>145</v>
      </c>
      <c r="B129" s="423" t="s">
        <v>260</v>
      </c>
      <c r="C129" s="384"/>
      <c r="D129" s="384"/>
      <c r="E129" s="384"/>
      <c r="F129" s="384"/>
      <c r="G129" s="384"/>
      <c r="H129" s="384"/>
      <c r="I129" s="384"/>
    </row>
    <row r="130" spans="1:9" ht="56.25">
      <c r="A130" s="413" t="s">
        <v>147</v>
      </c>
      <c r="B130" s="423" t="s">
        <v>261</v>
      </c>
      <c r="C130" s="384"/>
      <c r="D130" s="384"/>
      <c r="E130" s="384"/>
      <c r="F130" s="384"/>
      <c r="G130" s="384"/>
      <c r="H130" s="384"/>
      <c r="I130" s="384"/>
    </row>
    <row r="131" spans="1:9" ht="15" customHeight="1">
      <c r="A131" s="410">
        <v>16</v>
      </c>
      <c r="B131" s="894" t="s">
        <v>262</v>
      </c>
      <c r="C131" s="894"/>
      <c r="D131" s="894"/>
      <c r="E131" s="894"/>
      <c r="F131" s="894"/>
      <c r="G131" s="894"/>
      <c r="H131" s="894"/>
      <c r="I131" s="894"/>
    </row>
    <row r="132" spans="1:9" ht="15" customHeight="1">
      <c r="A132" s="903" t="s">
        <v>119</v>
      </c>
      <c r="B132" s="899" t="s">
        <v>252</v>
      </c>
      <c r="C132" s="899"/>
      <c r="D132" s="899"/>
      <c r="E132" s="411" t="s">
        <v>129</v>
      </c>
      <c r="F132" s="411" t="s">
        <v>130</v>
      </c>
      <c r="G132" s="411" t="s">
        <v>131</v>
      </c>
      <c r="H132" s="411" t="s">
        <v>132</v>
      </c>
      <c r="I132" s="411" t="s">
        <v>133</v>
      </c>
    </row>
    <row r="133" spans="1:9" ht="15" customHeight="1">
      <c r="A133" s="904"/>
      <c r="B133" s="899">
        <v>1</v>
      </c>
      <c r="C133" s="899"/>
      <c r="D133" s="899"/>
      <c r="E133" s="411">
        <v>2</v>
      </c>
      <c r="F133" s="411">
        <v>3</v>
      </c>
      <c r="G133" s="411">
        <v>4</v>
      </c>
      <c r="H133" s="411">
        <v>5</v>
      </c>
      <c r="I133" s="411">
        <v>6</v>
      </c>
    </row>
    <row r="134" spans="1:9" ht="15" customHeight="1">
      <c r="A134" s="413" t="s">
        <v>135</v>
      </c>
      <c r="B134" s="900" t="s">
        <v>263</v>
      </c>
      <c r="C134" s="901"/>
      <c r="D134" s="902"/>
      <c r="E134" s="384"/>
      <c r="F134" s="434" t="s">
        <v>119</v>
      </c>
      <c r="G134" s="434" t="s">
        <v>119</v>
      </c>
      <c r="H134" s="434" t="s">
        <v>119</v>
      </c>
      <c r="I134" s="434" t="s">
        <v>119</v>
      </c>
    </row>
    <row r="135" spans="1:9" ht="15" customHeight="1">
      <c r="A135" s="413" t="s">
        <v>137</v>
      </c>
      <c r="B135" s="900" t="s">
        <v>264</v>
      </c>
      <c r="C135" s="901"/>
      <c r="D135" s="902"/>
      <c r="E135" s="384"/>
      <c r="F135" s="384"/>
      <c r="G135" s="384"/>
      <c r="H135" s="384"/>
      <c r="I135" s="384"/>
    </row>
    <row r="136" spans="1:9" ht="24" customHeight="1">
      <c r="A136" s="413" t="s">
        <v>139</v>
      </c>
      <c r="B136" s="900" t="s">
        <v>265</v>
      </c>
      <c r="C136" s="901"/>
      <c r="D136" s="902"/>
      <c r="E136" s="384"/>
      <c r="F136" s="384"/>
      <c r="G136" s="384"/>
      <c r="H136" s="384"/>
      <c r="I136" s="384"/>
    </row>
    <row r="137" spans="1:9" ht="15" customHeight="1">
      <c r="A137" s="410">
        <v>17</v>
      </c>
      <c r="B137" s="894" t="s">
        <v>266</v>
      </c>
      <c r="C137" s="894"/>
      <c r="D137" s="894"/>
      <c r="E137" s="894"/>
      <c r="F137" s="894"/>
      <c r="G137" s="894"/>
      <c r="H137" s="894"/>
      <c r="I137" s="894"/>
    </row>
    <row r="138" spans="1:9" ht="33.75">
      <c r="A138" s="411" t="s">
        <v>267</v>
      </c>
      <c r="B138" s="411" t="s">
        <v>268</v>
      </c>
      <c r="C138" s="411" t="s">
        <v>269</v>
      </c>
      <c r="D138" s="411" t="s">
        <v>129</v>
      </c>
      <c r="E138" s="411" t="s">
        <v>270</v>
      </c>
      <c r="F138" s="411" t="s">
        <v>130</v>
      </c>
      <c r="G138" s="411" t="s">
        <v>131</v>
      </c>
      <c r="H138" s="411" t="s">
        <v>132</v>
      </c>
      <c r="I138" s="411" t="s">
        <v>133</v>
      </c>
    </row>
    <row r="139" spans="1:9" ht="15" customHeight="1">
      <c r="A139" s="411">
        <v>1</v>
      </c>
      <c r="B139" s="411">
        <v>2</v>
      </c>
      <c r="C139" s="411">
        <v>3</v>
      </c>
      <c r="D139" s="411">
        <v>4</v>
      </c>
      <c r="E139" s="411">
        <v>5</v>
      </c>
      <c r="F139" s="411">
        <v>6</v>
      </c>
      <c r="G139" s="411">
        <v>7</v>
      </c>
      <c r="H139" s="411">
        <v>8</v>
      </c>
      <c r="I139" s="411">
        <v>9</v>
      </c>
    </row>
    <row r="140" spans="1:9" ht="15" customHeight="1">
      <c r="A140" s="425" t="s">
        <v>119</v>
      </c>
      <c r="B140" s="425" t="s">
        <v>119</v>
      </c>
      <c r="C140" s="425" t="s">
        <v>119</v>
      </c>
      <c r="D140" s="425" t="s">
        <v>119</v>
      </c>
      <c r="E140" s="425" t="s">
        <v>119</v>
      </c>
      <c r="F140" s="425" t="s">
        <v>119</v>
      </c>
      <c r="G140" s="425" t="s">
        <v>119</v>
      </c>
      <c r="H140" s="425" t="s">
        <v>119</v>
      </c>
      <c r="I140" s="425" t="s">
        <v>119</v>
      </c>
    </row>
    <row r="141" spans="1:9" ht="15" customHeight="1">
      <c r="A141" s="410">
        <v>18</v>
      </c>
      <c r="B141" s="426"/>
      <c r="C141" s="426"/>
      <c r="D141" s="894" t="s">
        <v>271</v>
      </c>
      <c r="E141" s="894"/>
      <c r="F141" s="894"/>
      <c r="G141" s="894"/>
      <c r="H141" s="895"/>
      <c r="I141" s="895"/>
    </row>
    <row r="142" spans="1:9" ht="15" customHeight="1">
      <c r="A142" s="427" t="s">
        <v>272</v>
      </c>
      <c r="B142" s="411" t="s">
        <v>268</v>
      </c>
      <c r="C142" s="411" t="s">
        <v>269</v>
      </c>
      <c r="D142" s="411" t="s">
        <v>129</v>
      </c>
      <c r="E142" s="411" t="s">
        <v>270</v>
      </c>
      <c r="F142" s="411" t="s">
        <v>130</v>
      </c>
      <c r="G142" s="411" t="s">
        <v>131</v>
      </c>
      <c r="H142" s="411" t="s">
        <v>132</v>
      </c>
      <c r="I142" s="411" t="s">
        <v>133</v>
      </c>
    </row>
    <row r="143" spans="1:9" ht="15" customHeight="1">
      <c r="A143" s="411">
        <v>1</v>
      </c>
      <c r="B143" s="411">
        <v>2</v>
      </c>
      <c r="C143" s="411">
        <v>3</v>
      </c>
      <c r="D143" s="411">
        <v>4</v>
      </c>
      <c r="E143" s="411">
        <v>5</v>
      </c>
      <c r="F143" s="411">
        <v>6</v>
      </c>
      <c r="G143" s="411">
        <v>7</v>
      </c>
      <c r="H143" s="411">
        <v>8</v>
      </c>
      <c r="I143" s="411">
        <v>9</v>
      </c>
    </row>
    <row r="144" spans="1:9" ht="15" customHeight="1">
      <c r="A144" s="425" t="s">
        <v>119</v>
      </c>
      <c r="B144" s="425" t="s">
        <v>119</v>
      </c>
      <c r="C144" s="425" t="s">
        <v>119</v>
      </c>
      <c r="D144" s="425" t="s">
        <v>119</v>
      </c>
      <c r="E144" s="425" t="s">
        <v>119</v>
      </c>
      <c r="F144" s="425" t="s">
        <v>119</v>
      </c>
      <c r="G144" s="425" t="s">
        <v>119</v>
      </c>
      <c r="H144" s="425" t="s">
        <v>119</v>
      </c>
      <c r="I144" s="425" t="s">
        <v>119</v>
      </c>
    </row>
    <row r="145" spans="1:9" ht="15" customHeight="1">
      <c r="A145" s="410">
        <v>19</v>
      </c>
      <c r="B145" s="426"/>
      <c r="C145" s="426"/>
      <c r="D145" s="894" t="s">
        <v>273</v>
      </c>
      <c r="E145" s="894"/>
      <c r="F145" s="894"/>
      <c r="G145" s="894"/>
      <c r="H145" s="895"/>
      <c r="I145" s="895"/>
    </row>
    <row r="146" spans="1:9" ht="15" customHeight="1">
      <c r="A146" s="421" t="s">
        <v>119</v>
      </c>
      <c r="B146" s="896" t="s">
        <v>179</v>
      </c>
      <c r="C146" s="897"/>
      <c r="D146" s="897"/>
      <c r="E146" s="898"/>
      <c r="F146" s="899" t="s">
        <v>247</v>
      </c>
      <c r="G146" s="899"/>
      <c r="H146" s="899" t="s">
        <v>248</v>
      </c>
      <c r="I146" s="899"/>
    </row>
    <row r="147" spans="1:9" ht="15" customHeight="1">
      <c r="A147" s="421" t="s">
        <v>119</v>
      </c>
      <c r="B147" s="896">
        <v>1</v>
      </c>
      <c r="C147" s="897"/>
      <c r="D147" s="897"/>
      <c r="E147" s="898"/>
      <c r="F147" s="899">
        <v>2</v>
      </c>
      <c r="G147" s="899"/>
      <c r="H147" s="899">
        <v>3</v>
      </c>
      <c r="I147" s="899"/>
    </row>
    <row r="148" spans="1:9" ht="15" customHeight="1">
      <c r="A148" s="409" t="s">
        <v>135</v>
      </c>
      <c r="B148" s="891" t="s">
        <v>104</v>
      </c>
      <c r="C148" s="892"/>
      <c r="D148" s="892"/>
      <c r="E148" s="893"/>
      <c r="F148" s="839"/>
      <c r="G148" s="839"/>
      <c r="H148" s="839"/>
      <c r="I148" s="839"/>
    </row>
    <row r="149" spans="1:9" ht="15" customHeight="1">
      <c r="A149" s="409" t="s">
        <v>137</v>
      </c>
      <c r="B149" s="891" t="s">
        <v>274</v>
      </c>
      <c r="C149" s="892"/>
      <c r="D149" s="892"/>
      <c r="E149" s="893"/>
      <c r="F149" s="839"/>
      <c r="G149" s="839"/>
      <c r="H149" s="839"/>
      <c r="I149" s="839"/>
    </row>
    <row r="150" spans="1:9">
      <c r="A150" s="370"/>
      <c r="B150" s="370"/>
      <c r="C150" s="370"/>
      <c r="D150" s="370"/>
      <c r="E150" s="370"/>
      <c r="F150" s="370"/>
      <c r="G150" s="370"/>
      <c r="H150" s="370"/>
      <c r="I150" s="370"/>
    </row>
    <row r="151" spans="1:9">
      <c r="A151" s="834" t="s">
        <v>275</v>
      </c>
      <c r="B151" s="834"/>
      <c r="C151" s="834"/>
      <c r="D151" s="834"/>
      <c r="E151" s="834"/>
      <c r="F151" s="834"/>
      <c r="G151" s="834"/>
      <c r="H151" s="834"/>
      <c r="I151" s="834"/>
    </row>
    <row r="152" spans="1:9">
      <c r="A152" s="835" t="s">
        <v>276</v>
      </c>
      <c r="B152" s="835"/>
      <c r="C152" s="835"/>
      <c r="D152" s="835"/>
      <c r="E152" s="835"/>
      <c r="F152" s="835"/>
      <c r="G152" s="835"/>
      <c r="H152" s="835"/>
      <c r="I152" s="835"/>
    </row>
    <row r="153" spans="1:9">
      <c r="A153" s="370"/>
      <c r="B153" s="394" t="s">
        <v>202</v>
      </c>
      <c r="C153" s="394" t="s">
        <v>277</v>
      </c>
      <c r="D153" s="370"/>
      <c r="E153" s="370"/>
      <c r="F153" s="370"/>
      <c r="G153" s="370"/>
      <c r="H153" s="370"/>
      <c r="I153" s="370"/>
    </row>
    <row r="154" spans="1:9">
      <c r="A154" s="394" t="s">
        <v>278</v>
      </c>
      <c r="B154" s="394" t="s">
        <v>202</v>
      </c>
      <c r="C154" s="394" t="s">
        <v>202</v>
      </c>
      <c r="D154" s="394" t="s">
        <v>202</v>
      </c>
      <c r="E154" s="394" t="s">
        <v>202</v>
      </c>
      <c r="F154" s="394" t="s">
        <v>202</v>
      </c>
      <c r="G154" s="394" t="s">
        <v>202</v>
      </c>
      <c r="H154" s="394" t="s">
        <v>279</v>
      </c>
      <c r="I154" s="370"/>
    </row>
    <row r="155" spans="1:9">
      <c r="A155" s="877" t="s">
        <v>280</v>
      </c>
      <c r="B155" s="877"/>
      <c r="C155" s="370"/>
      <c r="D155" s="370"/>
      <c r="E155" s="370"/>
      <c r="F155" s="370"/>
      <c r="G155" s="370"/>
      <c r="H155" s="370"/>
      <c r="I155" s="370"/>
    </row>
    <row r="156" spans="1:9">
      <c r="A156" s="394" t="s">
        <v>281</v>
      </c>
      <c r="B156" s="394" t="s">
        <v>202</v>
      </c>
      <c r="C156" s="394" t="s">
        <v>202</v>
      </c>
      <c r="D156" s="394" t="s">
        <v>202</v>
      </c>
      <c r="E156" s="394" t="s">
        <v>202</v>
      </c>
      <c r="F156" s="394" t="s">
        <v>282</v>
      </c>
      <c r="G156" s="370"/>
      <c r="H156" s="370"/>
      <c r="I156" s="370"/>
    </row>
    <row r="157" spans="1:9">
      <c r="A157" s="370"/>
      <c r="B157" s="370"/>
      <c r="C157" s="370"/>
      <c r="D157" s="370"/>
      <c r="E157" s="370"/>
      <c r="F157" s="370"/>
      <c r="G157" s="370"/>
      <c r="H157" s="370"/>
      <c r="I157" s="370"/>
    </row>
    <row r="158" spans="1:9">
      <c r="A158" s="370"/>
      <c r="B158" s="370"/>
      <c r="C158" s="370"/>
      <c r="D158" s="370"/>
      <c r="E158" s="370"/>
      <c r="F158" s="370"/>
      <c r="G158" s="370"/>
      <c r="H158" s="370"/>
      <c r="I158" s="370"/>
    </row>
    <row r="159" spans="1:9">
      <c r="A159" s="370"/>
      <c r="B159" s="370"/>
      <c r="C159" s="370"/>
      <c r="D159" s="370"/>
      <c r="E159" s="370"/>
      <c r="F159" s="370"/>
      <c r="G159" s="370"/>
      <c r="H159" s="370"/>
      <c r="I159" s="370"/>
    </row>
    <row r="160" spans="1:9">
      <c r="A160" s="370"/>
      <c r="B160" s="370"/>
      <c r="C160" s="370"/>
      <c r="D160" s="370"/>
      <c r="E160" s="370"/>
      <c r="F160" s="370"/>
      <c r="G160" s="370"/>
      <c r="H160" s="370"/>
      <c r="I160" s="370"/>
    </row>
    <row r="161" spans="1:9">
      <c r="A161" s="370"/>
      <c r="B161" s="370"/>
      <c r="C161" s="370"/>
      <c r="D161" s="370"/>
      <c r="E161" s="370"/>
      <c r="F161" s="370"/>
      <c r="G161" s="370"/>
      <c r="H161" s="370"/>
      <c r="I161" s="370"/>
    </row>
    <row r="162" spans="1:9">
      <c r="A162" s="370"/>
      <c r="B162" s="370"/>
      <c r="C162" s="370"/>
      <c r="D162" s="370"/>
      <c r="E162" s="370"/>
      <c r="F162" s="370"/>
      <c r="G162" s="370"/>
      <c r="H162" s="370"/>
      <c r="I162" s="370"/>
    </row>
    <row r="163" spans="1:9">
      <c r="A163" s="370"/>
      <c r="B163" s="370"/>
      <c r="C163" s="370"/>
      <c r="D163" s="370"/>
      <c r="E163" s="370"/>
      <c r="F163" s="370"/>
      <c r="G163" s="370"/>
      <c r="H163" s="370"/>
      <c r="I163" s="370"/>
    </row>
    <row r="164" spans="1:9">
      <c r="A164" s="370"/>
      <c r="B164" s="370"/>
      <c r="C164" s="370"/>
      <c r="D164" s="370"/>
      <c r="E164" s="370"/>
      <c r="F164" s="370"/>
      <c r="G164" s="370"/>
      <c r="H164" s="370"/>
      <c r="I164" s="370"/>
    </row>
    <row r="165" spans="1:9">
      <c r="A165" s="370"/>
      <c r="B165" s="370"/>
      <c r="C165" s="370"/>
      <c r="D165" s="370"/>
      <c r="E165" s="370"/>
      <c r="F165" s="370"/>
      <c r="G165" s="370"/>
      <c r="H165" s="370"/>
      <c r="I165" s="370"/>
    </row>
    <row r="166" spans="1:9">
      <c r="A166" s="370"/>
      <c r="B166" s="370"/>
      <c r="C166" s="370"/>
      <c r="D166" s="370"/>
      <c r="E166" s="370"/>
      <c r="F166" s="370"/>
      <c r="G166" s="370"/>
      <c r="H166" s="370"/>
      <c r="I166" s="370"/>
    </row>
    <row r="167" spans="1:9">
      <c r="A167" s="370"/>
      <c r="B167" s="370"/>
      <c r="C167" s="370"/>
      <c r="D167" s="370"/>
      <c r="E167" s="370"/>
      <c r="F167" s="370"/>
      <c r="G167" s="370"/>
      <c r="H167" s="370"/>
      <c r="I167" s="370"/>
    </row>
  </sheetData>
  <sheetProtection sheet="1" objects="1" scenarios="1"/>
  <mergeCells count="174">
    <mergeCell ref="A1:I1"/>
    <mergeCell ref="A2:I2"/>
    <mergeCell ref="A3:I3"/>
    <mergeCell ref="B4:I4"/>
    <mergeCell ref="B5:C5"/>
    <mergeCell ref="D5:I5"/>
    <mergeCell ref="B9:I9"/>
    <mergeCell ref="A10:A12"/>
    <mergeCell ref="B10:D10"/>
    <mergeCell ref="E10:I10"/>
    <mergeCell ref="B11:D11"/>
    <mergeCell ref="B12:D12"/>
    <mergeCell ref="B6:C6"/>
    <mergeCell ref="D6:I6"/>
    <mergeCell ref="B7:C7"/>
    <mergeCell ref="D7:I7"/>
    <mergeCell ref="B8:C8"/>
    <mergeCell ref="D8:I8"/>
    <mergeCell ref="B19:D19"/>
    <mergeCell ref="B20:D20"/>
    <mergeCell ref="B21:D21"/>
    <mergeCell ref="B22:D22"/>
    <mergeCell ref="B23:D23"/>
    <mergeCell ref="B24:D24"/>
    <mergeCell ref="B13:I13"/>
    <mergeCell ref="B14:D14"/>
    <mergeCell ref="B15:D15"/>
    <mergeCell ref="B16:D16"/>
    <mergeCell ref="B17:D17"/>
    <mergeCell ref="B18:D18"/>
    <mergeCell ref="B31:D31"/>
    <mergeCell ref="B32:D32"/>
    <mergeCell ref="B33:D33"/>
    <mergeCell ref="B34:D34"/>
    <mergeCell ref="B35:D35"/>
    <mergeCell ref="B36:D36"/>
    <mergeCell ref="B25:D25"/>
    <mergeCell ref="B26:D26"/>
    <mergeCell ref="B27:D27"/>
    <mergeCell ref="B28:I28"/>
    <mergeCell ref="B29:D29"/>
    <mergeCell ref="B30:D30"/>
    <mergeCell ref="B43:I43"/>
    <mergeCell ref="A44:A45"/>
    <mergeCell ref="B44:D44"/>
    <mergeCell ref="B45:D45"/>
    <mergeCell ref="B46:I46"/>
    <mergeCell ref="B47:E47"/>
    <mergeCell ref="B37:D37"/>
    <mergeCell ref="B38:D38"/>
    <mergeCell ref="B39:D39"/>
    <mergeCell ref="B40:D40"/>
    <mergeCell ref="B41:D41"/>
    <mergeCell ref="B42:D42"/>
    <mergeCell ref="A57:A58"/>
    <mergeCell ref="B57:D58"/>
    <mergeCell ref="B59:E59"/>
    <mergeCell ref="B60:E60"/>
    <mergeCell ref="B61:E61"/>
    <mergeCell ref="B62:E62"/>
    <mergeCell ref="A48:A50"/>
    <mergeCell ref="B48:D50"/>
    <mergeCell ref="A51:A53"/>
    <mergeCell ref="B51:D53"/>
    <mergeCell ref="A54:A56"/>
    <mergeCell ref="B54:D56"/>
    <mergeCell ref="B69:I69"/>
    <mergeCell ref="B70:E70"/>
    <mergeCell ref="B71:E71"/>
    <mergeCell ref="B72:E72"/>
    <mergeCell ref="B73:E73"/>
    <mergeCell ref="B74:E74"/>
    <mergeCell ref="B63:E63"/>
    <mergeCell ref="B64:E64"/>
    <mergeCell ref="B65:E65"/>
    <mergeCell ref="B66:E66"/>
    <mergeCell ref="B67:E67"/>
    <mergeCell ref="B68:E68"/>
    <mergeCell ref="B81:E81"/>
    <mergeCell ref="B82:E82"/>
    <mergeCell ref="B83:E83"/>
    <mergeCell ref="B84:E84"/>
    <mergeCell ref="B85:E85"/>
    <mergeCell ref="B86:E86"/>
    <mergeCell ref="B75:E75"/>
    <mergeCell ref="B76:E76"/>
    <mergeCell ref="B77:E77"/>
    <mergeCell ref="B78:E78"/>
    <mergeCell ref="B79:E79"/>
    <mergeCell ref="B80:I80"/>
    <mergeCell ref="A93:A94"/>
    <mergeCell ref="B93:C94"/>
    <mergeCell ref="D93:D94"/>
    <mergeCell ref="E93:E94"/>
    <mergeCell ref="F93:I93"/>
    <mergeCell ref="B95:C95"/>
    <mergeCell ref="B87:E87"/>
    <mergeCell ref="B88:E88"/>
    <mergeCell ref="B89:E89"/>
    <mergeCell ref="B90:E90"/>
    <mergeCell ref="B91:E91"/>
    <mergeCell ref="B92:I92"/>
    <mergeCell ref="B102:C102"/>
    <mergeCell ref="B103:C103"/>
    <mergeCell ref="A104:A105"/>
    <mergeCell ref="B104:I104"/>
    <mergeCell ref="B105:I105"/>
    <mergeCell ref="A106:A107"/>
    <mergeCell ref="B106:D106"/>
    <mergeCell ref="B107:D107"/>
    <mergeCell ref="B96:C96"/>
    <mergeCell ref="B97:C97"/>
    <mergeCell ref="B98:C98"/>
    <mergeCell ref="B99:C99"/>
    <mergeCell ref="B100:C100"/>
    <mergeCell ref="B101:C101"/>
    <mergeCell ref="B108:D108"/>
    <mergeCell ref="B109:D109"/>
    <mergeCell ref="B110:D110"/>
    <mergeCell ref="B111:D111"/>
    <mergeCell ref="B112:I112"/>
    <mergeCell ref="A113:A114"/>
    <mergeCell ref="B113:E113"/>
    <mergeCell ref="F113:G113"/>
    <mergeCell ref="H113:I113"/>
    <mergeCell ref="B114:E114"/>
    <mergeCell ref="F114:G114"/>
    <mergeCell ref="H114:I114"/>
    <mergeCell ref="B121:I121"/>
    <mergeCell ref="A122:A123"/>
    <mergeCell ref="B131:I131"/>
    <mergeCell ref="A132:A133"/>
    <mergeCell ref="B132:D132"/>
    <mergeCell ref="B133:D133"/>
    <mergeCell ref="F117:G117"/>
    <mergeCell ref="H117:I117"/>
    <mergeCell ref="B118:E118"/>
    <mergeCell ref="F118:G118"/>
    <mergeCell ref="H118:I118"/>
    <mergeCell ref="B119:E119"/>
    <mergeCell ref="F119:G119"/>
    <mergeCell ref="H119:I119"/>
    <mergeCell ref="A115:A119"/>
    <mergeCell ref="B115:E115"/>
    <mergeCell ref="F115:G115"/>
    <mergeCell ref="H115:I115"/>
    <mergeCell ref="B116:E116"/>
    <mergeCell ref="F116:G116"/>
    <mergeCell ref="H116:I116"/>
    <mergeCell ref="B117:E117"/>
    <mergeCell ref="B120:I120"/>
    <mergeCell ref="D145:G145"/>
    <mergeCell ref="H145:I145"/>
    <mergeCell ref="B146:E146"/>
    <mergeCell ref="F146:G146"/>
    <mergeCell ref="H146:I146"/>
    <mergeCell ref="B147:E147"/>
    <mergeCell ref="F147:G147"/>
    <mergeCell ref="H147:I147"/>
    <mergeCell ref="B134:D134"/>
    <mergeCell ref="B135:D135"/>
    <mergeCell ref="B136:D136"/>
    <mergeCell ref="B137:I137"/>
    <mergeCell ref="D141:G141"/>
    <mergeCell ref="H141:I141"/>
    <mergeCell ref="A151:I151"/>
    <mergeCell ref="A152:I152"/>
    <mergeCell ref="A155:B155"/>
    <mergeCell ref="B148:E148"/>
    <mergeCell ref="F148:G148"/>
    <mergeCell ref="H148:I148"/>
    <mergeCell ref="B149:E149"/>
    <mergeCell ref="F149:G149"/>
    <mergeCell ref="H149:I149"/>
  </mergeCells>
  <pageMargins left="0.25" right="0.25" top="0.75" bottom="0.75" header="0.3" footer="0.3"/>
  <pageSetup paperSize="9" scale="90" orientation="portrait" blackAndWhite="1" horizontalDpi="0" verticalDpi="0" r:id="rId1"/>
  <headerFooter>
    <oddFooter>&amp;R&amp;8gstr9ver1.00vk</oddFooter>
  </headerFooter>
</worksheet>
</file>

<file path=xl/worksheets/sheet11.xml><?xml version="1.0" encoding="utf-8"?>
<worksheet xmlns="http://schemas.openxmlformats.org/spreadsheetml/2006/main" xmlns:r="http://schemas.openxmlformats.org/officeDocument/2006/relationships">
  <sheetPr codeName="Sheet11"/>
  <dimension ref="A1:I156"/>
  <sheetViews>
    <sheetView workbookViewId="0">
      <selection activeCell="B32" sqref="B32:D32"/>
    </sheetView>
  </sheetViews>
  <sheetFormatPr defaultColWidth="9.140625" defaultRowHeight="12"/>
  <cols>
    <col min="1" max="1" width="4.7109375" style="407" customWidth="1"/>
    <col min="2" max="2" width="8.7109375" style="407" customWidth="1"/>
    <col min="3" max="4" width="11.7109375" style="407" customWidth="1"/>
    <col min="5" max="9" width="14.7109375" style="407" customWidth="1"/>
    <col min="10" max="16384" width="9.140625" style="407"/>
  </cols>
  <sheetData>
    <row r="1" spans="1:9" ht="15" customHeight="1">
      <c r="A1" s="934" t="s">
        <v>114</v>
      </c>
      <c r="B1" s="935"/>
      <c r="C1" s="935"/>
      <c r="D1" s="935"/>
      <c r="E1" s="935"/>
      <c r="F1" s="935"/>
      <c r="G1" s="935"/>
      <c r="H1" s="935"/>
      <c r="I1" s="936"/>
    </row>
    <row r="2" spans="1:9" ht="15" customHeight="1">
      <c r="A2" s="937" t="s">
        <v>115</v>
      </c>
      <c r="B2" s="938"/>
      <c r="C2" s="938"/>
      <c r="D2" s="938"/>
      <c r="E2" s="938"/>
      <c r="F2" s="938"/>
      <c r="G2" s="938"/>
      <c r="H2" s="938"/>
      <c r="I2" s="939"/>
    </row>
    <row r="3" spans="1:9" ht="15" customHeight="1">
      <c r="A3" s="940" t="s">
        <v>283</v>
      </c>
      <c r="B3" s="941"/>
      <c r="C3" s="941"/>
      <c r="D3" s="941"/>
      <c r="E3" s="941"/>
      <c r="F3" s="941"/>
      <c r="G3" s="941"/>
      <c r="H3" s="941"/>
      <c r="I3" s="942"/>
    </row>
    <row r="4" spans="1:9" ht="15" customHeight="1">
      <c r="A4" s="408" t="s">
        <v>116</v>
      </c>
      <c r="B4" s="943" t="s">
        <v>117</v>
      </c>
      <c r="C4" s="943"/>
      <c r="D4" s="943"/>
      <c r="E4" s="943"/>
      <c r="F4" s="943"/>
      <c r="G4" s="943"/>
      <c r="H4" s="943"/>
      <c r="I4" s="943"/>
    </row>
    <row r="5" spans="1:9" ht="15" customHeight="1">
      <c r="A5" s="409">
        <v>1</v>
      </c>
      <c r="B5" s="905" t="s">
        <v>118</v>
      </c>
      <c r="C5" s="905"/>
      <c r="D5" s="944" t="str">
        <f>TEXT(EOMONTH(ye,-13),"yyyy")&amp;" - "&amp;TEXT(ye,"YYYY")</f>
        <v>2017 - 2018</v>
      </c>
      <c r="E5" s="944"/>
      <c r="F5" s="944"/>
      <c r="G5" s="944"/>
      <c r="H5" s="944"/>
      <c r="I5" s="944"/>
    </row>
    <row r="6" spans="1:9" ht="15" customHeight="1">
      <c r="A6" s="409">
        <v>2</v>
      </c>
      <c r="B6" s="905" t="s">
        <v>120</v>
      </c>
      <c r="C6" s="905"/>
      <c r="D6" s="944">
        <f>GSTN</f>
        <v>0</v>
      </c>
      <c r="E6" s="944"/>
      <c r="F6" s="944"/>
      <c r="G6" s="944"/>
      <c r="H6" s="944"/>
      <c r="I6" s="944"/>
    </row>
    <row r="7" spans="1:9" ht="15" customHeight="1">
      <c r="A7" s="409" t="s">
        <v>121</v>
      </c>
      <c r="B7" s="905" t="s">
        <v>122</v>
      </c>
      <c r="C7" s="905"/>
      <c r="D7" s="945">
        <f>co_name</f>
        <v>0</v>
      </c>
      <c r="E7" s="945"/>
      <c r="F7" s="945"/>
      <c r="G7" s="945"/>
      <c r="H7" s="945"/>
      <c r="I7" s="945"/>
    </row>
    <row r="8" spans="1:9" ht="15" customHeight="1">
      <c r="A8" s="409" t="s">
        <v>123</v>
      </c>
      <c r="B8" s="905" t="s">
        <v>124</v>
      </c>
      <c r="C8" s="905"/>
      <c r="D8" s="944">
        <f>co_name</f>
        <v>0</v>
      </c>
      <c r="E8" s="944"/>
      <c r="F8" s="944"/>
      <c r="G8" s="944"/>
      <c r="H8" s="944"/>
      <c r="I8" s="944"/>
    </row>
    <row r="9" spans="1:9" ht="15" customHeight="1">
      <c r="A9" s="410" t="s">
        <v>125</v>
      </c>
      <c r="B9" s="894" t="s">
        <v>126</v>
      </c>
      <c r="C9" s="894"/>
      <c r="D9" s="894"/>
      <c r="E9" s="894"/>
      <c r="F9" s="894"/>
      <c r="G9" s="894"/>
      <c r="H9" s="894"/>
      <c r="I9" s="894"/>
    </row>
    <row r="10" spans="1:9" ht="15" customHeight="1">
      <c r="A10" s="899" t="s">
        <v>119</v>
      </c>
      <c r="B10" s="899" t="s">
        <v>119</v>
      </c>
      <c r="C10" s="899"/>
      <c r="D10" s="899"/>
      <c r="E10" s="899" t="s">
        <v>127</v>
      </c>
      <c r="F10" s="899"/>
      <c r="G10" s="899"/>
      <c r="H10" s="899"/>
      <c r="I10" s="899"/>
    </row>
    <row r="11" spans="1:9" ht="15" customHeight="1">
      <c r="A11" s="899"/>
      <c r="B11" s="899" t="s">
        <v>128</v>
      </c>
      <c r="C11" s="899"/>
      <c r="D11" s="899"/>
      <c r="E11" s="411" t="s">
        <v>129</v>
      </c>
      <c r="F11" s="411" t="s">
        <v>130</v>
      </c>
      <c r="G11" s="411" t="s">
        <v>131</v>
      </c>
      <c r="H11" s="411" t="s">
        <v>132</v>
      </c>
      <c r="I11" s="411" t="s">
        <v>133</v>
      </c>
    </row>
    <row r="12" spans="1:9" ht="15" customHeight="1">
      <c r="A12" s="899"/>
      <c r="B12" s="899">
        <v>1</v>
      </c>
      <c r="C12" s="899"/>
      <c r="D12" s="899"/>
      <c r="E12" s="411">
        <v>2</v>
      </c>
      <c r="F12" s="411">
        <v>3</v>
      </c>
      <c r="G12" s="411">
        <v>4</v>
      </c>
      <c r="H12" s="411">
        <v>5</v>
      </c>
      <c r="I12" s="411">
        <v>6</v>
      </c>
    </row>
    <row r="13" spans="1:9" ht="24" customHeight="1">
      <c r="A13" s="412">
        <v>4</v>
      </c>
      <c r="B13" s="931" t="s">
        <v>134</v>
      </c>
      <c r="C13" s="932"/>
      <c r="D13" s="932"/>
      <c r="E13" s="932"/>
      <c r="F13" s="932"/>
      <c r="G13" s="932"/>
      <c r="H13" s="932"/>
      <c r="I13" s="933"/>
    </row>
    <row r="14" spans="1:9" ht="24" customHeight="1">
      <c r="A14" s="413" t="s">
        <v>135</v>
      </c>
      <c r="B14" s="907" t="s">
        <v>136</v>
      </c>
      <c r="C14" s="908"/>
      <c r="D14" s="909"/>
      <c r="E14" s="396">
        <f>+'Form GSTR 9'!E14-'Form GSTR 9 Online'!E14</f>
        <v>0</v>
      </c>
      <c r="F14" s="396">
        <f>+'Form GSTR 9'!F14-'Form GSTR 9 Online'!F14</f>
        <v>0</v>
      </c>
      <c r="G14" s="396">
        <f>+'Form GSTR 9'!G14-'Form GSTR 9 Online'!G14</f>
        <v>0</v>
      </c>
      <c r="H14" s="396">
        <f>+'Form GSTR 9'!H14-'Form GSTR 9 Online'!H14</f>
        <v>0</v>
      </c>
      <c r="I14" s="396">
        <f>+'Form GSTR 9'!I14-'Form GSTR 9 Online'!I14</f>
        <v>0</v>
      </c>
    </row>
    <row r="15" spans="1:9" ht="24" customHeight="1">
      <c r="A15" s="413" t="s">
        <v>137</v>
      </c>
      <c r="B15" s="907" t="s">
        <v>138</v>
      </c>
      <c r="C15" s="908"/>
      <c r="D15" s="909"/>
      <c r="E15" s="396">
        <f>+'Form GSTR 9'!E15-'Form GSTR 9 Online'!E15</f>
        <v>0</v>
      </c>
      <c r="F15" s="396">
        <f>+'Form GSTR 9'!F15-'Form GSTR 9 Online'!F15</f>
        <v>0</v>
      </c>
      <c r="G15" s="396">
        <f>+'Form GSTR 9'!G15-'Form GSTR 9 Online'!G15</f>
        <v>0</v>
      </c>
      <c r="H15" s="396">
        <f>+'Form GSTR 9'!H15-'Form GSTR 9 Online'!H15</f>
        <v>0</v>
      </c>
      <c r="I15" s="396">
        <f>+'Form GSTR 9'!I15-'Form GSTR 9 Online'!I15</f>
        <v>0</v>
      </c>
    </row>
    <row r="16" spans="1:9" ht="24" customHeight="1">
      <c r="A16" s="413" t="s">
        <v>139</v>
      </c>
      <c r="B16" s="907" t="s">
        <v>140</v>
      </c>
      <c r="C16" s="908"/>
      <c r="D16" s="919"/>
      <c r="E16" s="396">
        <f>+'Form GSTR 9'!E16-'Form GSTR 9 Online'!E16</f>
        <v>0</v>
      </c>
      <c r="F16" s="393" t="s">
        <v>119</v>
      </c>
      <c r="G16" s="393" t="s">
        <v>119</v>
      </c>
      <c r="H16" s="396">
        <f>+'Form GSTR 9'!H16-'Form GSTR 9 Online'!H16</f>
        <v>0</v>
      </c>
      <c r="I16" s="396">
        <f>+'Form GSTR 9'!I16-'Form GSTR 9 Online'!I16</f>
        <v>0</v>
      </c>
    </row>
    <row r="17" spans="1:9" ht="15" customHeight="1">
      <c r="A17" s="413" t="s">
        <v>141</v>
      </c>
      <c r="B17" s="907" t="s">
        <v>142</v>
      </c>
      <c r="C17" s="908"/>
      <c r="D17" s="919"/>
      <c r="E17" s="396">
        <f>+'Form GSTR 9'!E17-'Form GSTR 9 Online'!E17</f>
        <v>0</v>
      </c>
      <c r="F17" s="393"/>
      <c r="G17" s="393"/>
      <c r="H17" s="396">
        <f>+'Form GSTR 9'!H17-'Form GSTR 9 Online'!H17</f>
        <v>0</v>
      </c>
      <c r="I17" s="396">
        <f>+'Form GSTR 9'!I17-'Form GSTR 9 Online'!I17</f>
        <v>0</v>
      </c>
    </row>
    <row r="18" spans="1:9" ht="15" customHeight="1">
      <c r="A18" s="409" t="s">
        <v>143</v>
      </c>
      <c r="B18" s="905" t="s">
        <v>144</v>
      </c>
      <c r="C18" s="905"/>
      <c r="D18" s="911"/>
      <c r="E18" s="396">
        <f>+'Form GSTR 9'!E18-'Form GSTR 9 Online'!E18</f>
        <v>0</v>
      </c>
      <c r="F18" s="396">
        <f>+'Form GSTR 9'!F18-'Form GSTR 9 Online'!F18</f>
        <v>0</v>
      </c>
      <c r="G18" s="396">
        <f>+'Form GSTR 9'!G18-'Form GSTR 9 Online'!G18</f>
        <v>0</v>
      </c>
      <c r="H18" s="396">
        <f>+'Form GSTR 9'!H18-'Form GSTR 9 Online'!H18</f>
        <v>0</v>
      </c>
      <c r="I18" s="396">
        <f>+'Form GSTR 9'!I18-'Form GSTR 9 Online'!I18</f>
        <v>0</v>
      </c>
    </row>
    <row r="19" spans="1:9" ht="24" customHeight="1">
      <c r="A19" s="413" t="s">
        <v>145</v>
      </c>
      <c r="B19" s="907" t="s">
        <v>146</v>
      </c>
      <c r="C19" s="928"/>
      <c r="D19" s="919"/>
      <c r="E19" s="396">
        <f>+'Form GSTR 9'!E19-'Form GSTR 9 Online'!E19</f>
        <v>0</v>
      </c>
      <c r="F19" s="396">
        <f>+'Form GSTR 9'!F19-'Form GSTR 9 Online'!F19</f>
        <v>0</v>
      </c>
      <c r="G19" s="396">
        <f>+'Form GSTR 9'!G19-'Form GSTR 9 Online'!G19</f>
        <v>0</v>
      </c>
      <c r="H19" s="396">
        <f>+'Form GSTR 9'!H19-'Form GSTR 9 Online'!H19</f>
        <v>0</v>
      </c>
      <c r="I19" s="396">
        <f>+'Form GSTR 9'!I19-'Form GSTR 9 Online'!I19</f>
        <v>0</v>
      </c>
    </row>
    <row r="20" spans="1:9" ht="24" customHeight="1">
      <c r="A20" s="413" t="s">
        <v>147</v>
      </c>
      <c r="B20" s="907" t="s">
        <v>148</v>
      </c>
      <c r="C20" s="928"/>
      <c r="D20" s="919"/>
      <c r="E20" s="396">
        <f>+'Form GSTR 9'!E20-'Form GSTR 9 Online'!E20</f>
        <v>0</v>
      </c>
      <c r="F20" s="396">
        <f>+'Form GSTR 9'!F20-'Form GSTR 9 Online'!F20</f>
        <v>0</v>
      </c>
      <c r="G20" s="396">
        <f>+'Form GSTR 9'!G20-'Form GSTR 9 Online'!G20</f>
        <v>0</v>
      </c>
      <c r="H20" s="396">
        <f>+'Form GSTR 9'!H20-'Form GSTR 9 Online'!H20</f>
        <v>0</v>
      </c>
      <c r="I20" s="396">
        <f>+'Form GSTR 9'!I20-'Form GSTR 9 Online'!I20</f>
        <v>0</v>
      </c>
    </row>
    <row r="21" spans="1:9" ht="15" customHeight="1">
      <c r="A21" s="409" t="s">
        <v>149</v>
      </c>
      <c r="B21" s="925" t="s">
        <v>150</v>
      </c>
      <c r="C21" s="911"/>
      <c r="D21" s="911"/>
      <c r="E21" s="414">
        <f>+'Form GSTR 9'!E21-'Form GSTR 9 Online'!E21</f>
        <v>0</v>
      </c>
      <c r="F21" s="414">
        <f>+'Form GSTR 9'!F21-'Form GSTR 9 Online'!F21</f>
        <v>0</v>
      </c>
      <c r="G21" s="414">
        <f>+'Form GSTR 9'!G21-'Form GSTR 9 Online'!G21</f>
        <v>0</v>
      </c>
      <c r="H21" s="414">
        <f>+'Form GSTR 9'!H21-'Form GSTR 9 Online'!H21</f>
        <v>0</v>
      </c>
      <c r="I21" s="414">
        <f>+'Form GSTR 9'!I21-'Form GSTR 9 Online'!I21</f>
        <v>0</v>
      </c>
    </row>
    <row r="22" spans="1:9" ht="24" customHeight="1">
      <c r="A22" s="413" t="s">
        <v>151</v>
      </c>
      <c r="B22" s="907" t="s">
        <v>152</v>
      </c>
      <c r="C22" s="928"/>
      <c r="D22" s="919"/>
      <c r="E22" s="396">
        <f>+'Form GSTR 9'!E22-'Form GSTR 9 Online'!E22</f>
        <v>0</v>
      </c>
      <c r="F22" s="396">
        <f>+'Form GSTR 9'!F22-'Form GSTR 9 Online'!F22</f>
        <v>0</v>
      </c>
      <c r="G22" s="396">
        <f>+'Form GSTR 9'!G22-'Form GSTR 9 Online'!G22</f>
        <v>0</v>
      </c>
      <c r="H22" s="396">
        <f>+'Form GSTR 9'!H22-'Form GSTR 9 Online'!H22</f>
        <v>0</v>
      </c>
      <c r="I22" s="396">
        <f>+'Form GSTR 9'!I22-'Form GSTR 9 Online'!I22</f>
        <v>0</v>
      </c>
    </row>
    <row r="23" spans="1:9" ht="24" customHeight="1">
      <c r="A23" s="413" t="s">
        <v>153</v>
      </c>
      <c r="B23" s="907" t="s">
        <v>154</v>
      </c>
      <c r="C23" s="928"/>
      <c r="D23" s="919"/>
      <c r="E23" s="396">
        <f>+'Form GSTR 9'!E23-'Form GSTR 9 Online'!E23</f>
        <v>0</v>
      </c>
      <c r="F23" s="396">
        <f>+'Form GSTR 9'!F23-'Form GSTR 9 Online'!F23</f>
        <v>0</v>
      </c>
      <c r="G23" s="396">
        <f>+'Form GSTR 9'!G23-'Form GSTR 9 Online'!G23</f>
        <v>0</v>
      </c>
      <c r="H23" s="396">
        <f>+'Form GSTR 9'!H23-'Form GSTR 9 Online'!H23</f>
        <v>0</v>
      </c>
      <c r="I23" s="396">
        <f>+'Form GSTR 9'!I23-'Form GSTR 9 Online'!I23</f>
        <v>0</v>
      </c>
    </row>
    <row r="24" spans="1:9" ht="24" customHeight="1">
      <c r="A24" s="413" t="s">
        <v>155</v>
      </c>
      <c r="B24" s="907" t="s">
        <v>156</v>
      </c>
      <c r="C24" s="928"/>
      <c r="D24" s="919"/>
      <c r="E24" s="396">
        <f>+'Form GSTR 9'!E24-'Form GSTR 9 Online'!E24</f>
        <v>0</v>
      </c>
      <c r="F24" s="396">
        <f>+'Form GSTR 9'!F24-'Form GSTR 9 Online'!F24</f>
        <v>0</v>
      </c>
      <c r="G24" s="396">
        <f>+'Form GSTR 9'!G24-'Form GSTR 9 Online'!G24</f>
        <v>0</v>
      </c>
      <c r="H24" s="396">
        <f>+'Form GSTR 9'!H24-'Form GSTR 9 Online'!H24</f>
        <v>0</v>
      </c>
      <c r="I24" s="396">
        <f>+'Form GSTR 9'!I24-'Form GSTR 9 Online'!I24</f>
        <v>0</v>
      </c>
    </row>
    <row r="25" spans="1:9" ht="24" customHeight="1">
      <c r="A25" s="413" t="s">
        <v>157</v>
      </c>
      <c r="B25" s="907" t="s">
        <v>158</v>
      </c>
      <c r="C25" s="908"/>
      <c r="D25" s="909"/>
      <c r="E25" s="396">
        <f>+'Form GSTR 9'!E25-'Form GSTR 9 Online'!E25</f>
        <v>0</v>
      </c>
      <c r="F25" s="396">
        <f>+'Form GSTR 9'!F25-'Form GSTR 9 Online'!F25</f>
        <v>0</v>
      </c>
      <c r="G25" s="396">
        <f>+'Form GSTR 9'!G25-'Form GSTR 9 Online'!G25</f>
        <v>0</v>
      </c>
      <c r="H25" s="396">
        <f>+'Form GSTR 9'!H25-'Form GSTR 9 Online'!H25</f>
        <v>0</v>
      </c>
      <c r="I25" s="396">
        <f>+'Form GSTR 9'!I25-'Form GSTR 9 Online'!I25</f>
        <v>0</v>
      </c>
    </row>
    <row r="26" spans="1:9" ht="15" customHeight="1">
      <c r="A26" s="409" t="s">
        <v>159</v>
      </c>
      <c r="B26" s="925" t="s">
        <v>160</v>
      </c>
      <c r="C26" s="911"/>
      <c r="D26" s="911"/>
      <c r="E26" s="414">
        <f>+'Form GSTR 9'!E26-'Form GSTR 9 Online'!E26</f>
        <v>0</v>
      </c>
      <c r="F26" s="414">
        <f>+'Form GSTR 9'!F26-'Form GSTR 9 Online'!F26</f>
        <v>0</v>
      </c>
      <c r="G26" s="414">
        <f>+'Form GSTR 9'!G26-'Form GSTR 9 Online'!G26</f>
        <v>0</v>
      </c>
      <c r="H26" s="414">
        <f>+'Form GSTR 9'!H26-'Form GSTR 9 Online'!H26</f>
        <v>0</v>
      </c>
      <c r="I26" s="414">
        <f>+'Form GSTR 9'!I26-'Form GSTR 9 Online'!I26</f>
        <v>0</v>
      </c>
    </row>
    <row r="27" spans="1:9" ht="24" customHeight="1">
      <c r="A27" s="413" t="s">
        <v>161</v>
      </c>
      <c r="B27" s="920" t="s">
        <v>162</v>
      </c>
      <c r="C27" s="921"/>
      <c r="D27" s="930"/>
      <c r="E27" s="414">
        <f>+'Form GSTR 9'!E27-'Form GSTR 9 Online'!E27</f>
        <v>0</v>
      </c>
      <c r="F27" s="414">
        <f>+'Form GSTR 9'!F27-'Form GSTR 9 Online'!F27</f>
        <v>0</v>
      </c>
      <c r="G27" s="414">
        <f>+'Form GSTR 9'!G27-'Form GSTR 9 Online'!G27</f>
        <v>0</v>
      </c>
      <c r="H27" s="414">
        <f>+'Form GSTR 9'!H27-'Form GSTR 9 Online'!H27</f>
        <v>0</v>
      </c>
      <c r="I27" s="414">
        <f>+'Form GSTR 9'!I27-'Form GSTR 9 Online'!I27</f>
        <v>0</v>
      </c>
    </row>
    <row r="28" spans="1:9" ht="15" customHeight="1">
      <c r="A28" s="415">
        <v>5</v>
      </c>
      <c r="B28" s="926" t="s">
        <v>163</v>
      </c>
      <c r="C28" s="926"/>
      <c r="D28" s="926"/>
      <c r="E28" s="926"/>
      <c r="F28" s="926"/>
      <c r="G28" s="926"/>
      <c r="H28" s="911"/>
      <c r="I28" s="911"/>
    </row>
    <row r="29" spans="1:9" ht="24" customHeight="1">
      <c r="A29" s="413" t="s">
        <v>135</v>
      </c>
      <c r="B29" s="907" t="s">
        <v>164</v>
      </c>
      <c r="C29" s="908"/>
      <c r="D29" s="909"/>
      <c r="E29" s="396">
        <f>+'Form GSTR 9'!E29-'Form GSTR 9 Online'!E29</f>
        <v>0</v>
      </c>
      <c r="F29" s="416"/>
      <c r="G29" s="416"/>
      <c r="H29" s="416"/>
      <c r="I29" s="416"/>
    </row>
    <row r="30" spans="1:9" ht="15" customHeight="1">
      <c r="A30" s="413" t="s">
        <v>137</v>
      </c>
      <c r="B30" s="907" t="s">
        <v>165</v>
      </c>
      <c r="C30" s="928"/>
      <c r="D30" s="919"/>
      <c r="E30" s="396">
        <f>+'Form GSTR 9'!E30-'Form GSTR 9 Online'!E30</f>
        <v>0</v>
      </c>
      <c r="F30" s="416"/>
      <c r="G30" s="416"/>
      <c r="H30" s="416"/>
      <c r="I30" s="416"/>
    </row>
    <row r="31" spans="1:9" ht="24" customHeight="1">
      <c r="A31" s="413" t="s">
        <v>139</v>
      </c>
      <c r="B31" s="907" t="s">
        <v>166</v>
      </c>
      <c r="C31" s="928"/>
      <c r="D31" s="919"/>
      <c r="E31" s="396">
        <f>+'Form GSTR 9'!E31-'Form GSTR 9 Online'!E31</f>
        <v>0</v>
      </c>
      <c r="F31" s="396">
        <f>+'Form GSTR 9'!F31-'Form GSTR 9 Online'!F31</f>
        <v>0</v>
      </c>
      <c r="G31" s="396">
        <f>+'Form GSTR 9'!G31-'Form GSTR 9 Online'!G31</f>
        <v>0</v>
      </c>
      <c r="H31" s="396">
        <f>+'Form GSTR 9'!H31-'Form GSTR 9 Online'!H31</f>
        <v>0</v>
      </c>
      <c r="I31" s="396">
        <f>+'Form GSTR 9'!I31-'Form GSTR 9 Online'!I31</f>
        <v>0</v>
      </c>
    </row>
    <row r="32" spans="1:9" ht="15" customHeight="1">
      <c r="A32" s="409" t="s">
        <v>141</v>
      </c>
      <c r="B32" s="905" t="s">
        <v>167</v>
      </c>
      <c r="C32" s="911"/>
      <c r="D32" s="911"/>
      <c r="E32" s="396">
        <f>+'Form GSTR 9'!E32-'Form GSTR 9 Online'!E32</f>
        <v>0</v>
      </c>
      <c r="F32" s="417" t="s">
        <v>119</v>
      </c>
      <c r="G32" s="417" t="s">
        <v>119</v>
      </c>
      <c r="H32" s="417" t="s">
        <v>119</v>
      </c>
      <c r="I32" s="417" t="s">
        <v>119</v>
      </c>
    </row>
    <row r="33" spans="1:9" ht="15" customHeight="1">
      <c r="A33" s="409" t="s">
        <v>143</v>
      </c>
      <c r="B33" s="905" t="s">
        <v>168</v>
      </c>
      <c r="C33" s="911"/>
      <c r="D33" s="911"/>
      <c r="E33" s="396">
        <f>+'Form GSTR 9'!E33-'Form GSTR 9 Online'!E33</f>
        <v>0</v>
      </c>
      <c r="F33" s="417" t="s">
        <v>119</v>
      </c>
      <c r="G33" s="417" t="s">
        <v>119</v>
      </c>
      <c r="H33" s="417" t="s">
        <v>119</v>
      </c>
      <c r="I33" s="417" t="s">
        <v>119</v>
      </c>
    </row>
    <row r="34" spans="1:9" ht="15" customHeight="1">
      <c r="A34" s="409" t="s">
        <v>145</v>
      </c>
      <c r="B34" s="905" t="s">
        <v>169</v>
      </c>
      <c r="C34" s="911"/>
      <c r="D34" s="911"/>
      <c r="E34" s="396">
        <f>+'Form GSTR 9'!E34-'Form GSTR 9 Online'!E34</f>
        <v>0</v>
      </c>
      <c r="F34" s="417" t="s">
        <v>119</v>
      </c>
      <c r="G34" s="417" t="s">
        <v>119</v>
      </c>
      <c r="H34" s="417" t="s">
        <v>119</v>
      </c>
      <c r="I34" s="417" t="s">
        <v>119</v>
      </c>
    </row>
    <row r="35" spans="1:9" ht="15" customHeight="1">
      <c r="A35" s="409" t="s">
        <v>147</v>
      </c>
      <c r="B35" s="925" t="s">
        <v>170</v>
      </c>
      <c r="C35" s="911"/>
      <c r="D35" s="911"/>
      <c r="E35" s="414">
        <f>+'Form GSTR 9'!E35-'Form GSTR 9 Online'!E35</f>
        <v>0</v>
      </c>
      <c r="F35" s="414">
        <f>+'Form GSTR 9'!F35-'Form GSTR 9 Online'!F35</f>
        <v>0</v>
      </c>
      <c r="G35" s="414">
        <f>+'Form GSTR 9'!G35-'Form GSTR 9 Online'!G35</f>
        <v>0</v>
      </c>
      <c r="H35" s="414">
        <f>+'Form GSTR 9'!H35-'Form GSTR 9 Online'!H35</f>
        <v>0</v>
      </c>
      <c r="I35" s="414">
        <f>+'Form GSTR 9'!I35-'Form GSTR 9 Online'!I35</f>
        <v>0</v>
      </c>
    </row>
    <row r="36" spans="1:9" ht="24" customHeight="1">
      <c r="A36" s="413" t="s">
        <v>149</v>
      </c>
      <c r="B36" s="907" t="s">
        <v>355</v>
      </c>
      <c r="C36" s="928"/>
      <c r="D36" s="919"/>
      <c r="E36" s="396">
        <f>+'Form GSTR 9'!E36-'Form GSTR 9 Online'!E36</f>
        <v>0</v>
      </c>
      <c r="F36" s="396" t="s">
        <v>119</v>
      </c>
      <c r="G36" s="396" t="s">
        <v>119</v>
      </c>
      <c r="H36" s="396" t="s">
        <v>119</v>
      </c>
      <c r="I36" s="396" t="s">
        <v>119</v>
      </c>
    </row>
    <row r="37" spans="1:9" ht="24" customHeight="1">
      <c r="A37" s="413" t="s">
        <v>151</v>
      </c>
      <c r="B37" s="907" t="s">
        <v>171</v>
      </c>
      <c r="C37" s="928"/>
      <c r="D37" s="919"/>
      <c r="E37" s="396">
        <f>+'Form GSTR 9'!E37-'Form GSTR 9 Online'!E37</f>
        <v>0</v>
      </c>
      <c r="F37" s="396" t="s">
        <v>119</v>
      </c>
      <c r="G37" s="396" t="s">
        <v>119</v>
      </c>
      <c r="H37" s="396" t="s">
        <v>119</v>
      </c>
      <c r="I37" s="396" t="s">
        <v>119</v>
      </c>
    </row>
    <row r="38" spans="1:9" ht="24" customHeight="1">
      <c r="A38" s="413" t="s">
        <v>153</v>
      </c>
      <c r="B38" s="907" t="s">
        <v>172</v>
      </c>
      <c r="C38" s="928"/>
      <c r="D38" s="919"/>
      <c r="E38" s="396">
        <f>+'Form GSTR 9'!E38-'Form GSTR 9 Online'!E38</f>
        <v>0</v>
      </c>
      <c r="F38" s="396" t="s">
        <v>119</v>
      </c>
      <c r="G38" s="396" t="s">
        <v>119</v>
      </c>
      <c r="H38" s="396" t="s">
        <v>119</v>
      </c>
      <c r="I38" s="396" t="s">
        <v>119</v>
      </c>
    </row>
    <row r="39" spans="1:9" ht="24" customHeight="1">
      <c r="A39" s="413" t="s">
        <v>155</v>
      </c>
      <c r="B39" s="907" t="s">
        <v>173</v>
      </c>
      <c r="C39" s="928"/>
      <c r="D39" s="919"/>
      <c r="E39" s="396">
        <f>+'Form GSTR 9'!E39-'Form GSTR 9 Online'!E39</f>
        <v>0</v>
      </c>
      <c r="F39" s="396"/>
      <c r="G39" s="396"/>
      <c r="H39" s="396"/>
      <c r="I39" s="396"/>
    </row>
    <row r="40" spans="1:9" ht="15" customHeight="1">
      <c r="A40" s="413" t="s">
        <v>157</v>
      </c>
      <c r="B40" s="920" t="s">
        <v>174</v>
      </c>
      <c r="C40" s="928"/>
      <c r="D40" s="919"/>
      <c r="E40" s="414">
        <f>+'Form GSTR 9'!E40-'Form GSTR 9 Online'!E40</f>
        <v>0</v>
      </c>
      <c r="F40" s="414">
        <f>+'Form GSTR 9'!F40-'Form GSTR 9 Online'!F40</f>
        <v>0</v>
      </c>
      <c r="G40" s="414">
        <f>+'Form GSTR 9'!G40-'Form GSTR 9 Online'!G40</f>
        <v>0</v>
      </c>
      <c r="H40" s="414">
        <f>+'Form GSTR 9'!H40-'Form GSTR 9 Online'!H40</f>
        <v>0</v>
      </c>
      <c r="I40" s="414">
        <f>+'Form GSTR 9'!I40-'Form GSTR 9 Online'!I40</f>
        <v>0</v>
      </c>
    </row>
    <row r="41" spans="1:9" ht="24" customHeight="1">
      <c r="A41" s="413" t="s">
        <v>159</v>
      </c>
      <c r="B41" s="920" t="s">
        <v>175</v>
      </c>
      <c r="C41" s="928"/>
      <c r="D41" s="919"/>
      <c r="E41" s="414">
        <f>+'Form GSTR 9'!E41-'Form GSTR 9 Online'!E41</f>
        <v>0</v>
      </c>
      <c r="F41" s="414">
        <f>+'Form GSTR 9'!F41-'Form GSTR 9 Online'!F41</f>
        <v>0</v>
      </c>
      <c r="G41" s="414">
        <f>+'Form GSTR 9'!G41-'Form GSTR 9 Online'!G41</f>
        <v>0</v>
      </c>
      <c r="H41" s="414">
        <f>+'Form GSTR 9'!H41-'Form GSTR 9 Online'!H41</f>
        <v>0</v>
      </c>
      <c r="I41" s="414">
        <f>+'Form GSTR 9'!I41-'Form GSTR 9 Online'!I41</f>
        <v>0</v>
      </c>
    </row>
    <row r="42" spans="1:9" ht="24" customHeight="1">
      <c r="A42" s="413" t="s">
        <v>161</v>
      </c>
      <c r="B42" s="920" t="s">
        <v>176</v>
      </c>
      <c r="C42" s="928"/>
      <c r="D42" s="919"/>
      <c r="E42" s="414">
        <f>+'Form GSTR 9'!E42-'Form GSTR 9 Online'!E42</f>
        <v>0</v>
      </c>
      <c r="F42" s="414">
        <f>+'Form GSTR 9'!F42-'Form GSTR 9 Online'!F42</f>
        <v>0</v>
      </c>
      <c r="G42" s="414">
        <f>+'Form GSTR 9'!G42-'Form GSTR 9 Online'!G42</f>
        <v>0</v>
      </c>
      <c r="H42" s="414">
        <f>+'Form GSTR 9'!H42-'Form GSTR 9 Online'!H42</f>
        <v>0</v>
      </c>
      <c r="I42" s="414">
        <f>+'Form GSTR 9'!I42-'Form GSTR 9 Online'!I42</f>
        <v>0</v>
      </c>
    </row>
    <row r="43" spans="1:9" ht="15" customHeight="1">
      <c r="A43" s="410" t="s">
        <v>177</v>
      </c>
      <c r="B43" s="894" t="s">
        <v>178</v>
      </c>
      <c r="C43" s="894"/>
      <c r="D43" s="894"/>
      <c r="E43" s="894"/>
      <c r="F43" s="894"/>
      <c r="G43" s="894"/>
      <c r="H43" s="929"/>
      <c r="I43" s="929"/>
    </row>
    <row r="44" spans="1:9" ht="15" customHeight="1">
      <c r="A44" s="903" t="s">
        <v>119</v>
      </c>
      <c r="B44" s="899" t="s">
        <v>179</v>
      </c>
      <c r="C44" s="899"/>
      <c r="D44" s="899"/>
      <c r="E44" s="411" t="s">
        <v>180</v>
      </c>
      <c r="F44" s="411" t="s">
        <v>130</v>
      </c>
      <c r="G44" s="411" t="s">
        <v>131</v>
      </c>
      <c r="H44" s="411" t="s">
        <v>132</v>
      </c>
      <c r="I44" s="411" t="s">
        <v>133</v>
      </c>
    </row>
    <row r="45" spans="1:9" ht="15" customHeight="1">
      <c r="A45" s="904"/>
      <c r="B45" s="899">
        <v>1</v>
      </c>
      <c r="C45" s="899"/>
      <c r="D45" s="899"/>
      <c r="E45" s="411">
        <v>2</v>
      </c>
      <c r="F45" s="411">
        <v>3</v>
      </c>
      <c r="G45" s="411">
        <v>4</v>
      </c>
      <c r="H45" s="411">
        <v>5</v>
      </c>
      <c r="I45" s="411">
        <v>6</v>
      </c>
    </row>
    <row r="46" spans="1:9" ht="15" customHeight="1">
      <c r="A46" s="415">
        <v>6</v>
      </c>
      <c r="B46" s="927" t="s">
        <v>181</v>
      </c>
      <c r="C46" s="927"/>
      <c r="D46" s="927"/>
      <c r="E46" s="927"/>
      <c r="F46" s="927"/>
      <c r="G46" s="927"/>
      <c r="H46" s="927"/>
      <c r="I46" s="927"/>
    </row>
    <row r="47" spans="1:9" ht="24" customHeight="1">
      <c r="A47" s="413" t="s">
        <v>135</v>
      </c>
      <c r="B47" s="907" t="s">
        <v>182</v>
      </c>
      <c r="C47" s="908"/>
      <c r="D47" s="908"/>
      <c r="E47" s="909"/>
      <c r="F47" s="396">
        <f>+'Form GSTR 9'!F47-'Form GSTR 9 Online'!F47</f>
        <v>0</v>
      </c>
      <c r="G47" s="396">
        <f>+'Form GSTR 9'!G47-'Form GSTR 9 Online'!G47</f>
        <v>0</v>
      </c>
      <c r="H47" s="396">
        <f>+'Form GSTR 9'!H47-'Form GSTR 9 Online'!H47</f>
        <v>0</v>
      </c>
      <c r="I47" s="396">
        <f>+'Form GSTR 9'!I47-'Form GSTR 9 Online'!I47</f>
        <v>0</v>
      </c>
    </row>
    <row r="48" spans="1:9" ht="15" customHeight="1">
      <c r="A48" s="906" t="s">
        <v>137</v>
      </c>
      <c r="B48" s="905" t="s">
        <v>183</v>
      </c>
      <c r="C48" s="911"/>
      <c r="D48" s="911"/>
      <c r="E48" s="418" t="s">
        <v>184</v>
      </c>
      <c r="F48" s="396">
        <f>+'Form GSTR 9'!F48-'Form GSTR 9 Online'!F48</f>
        <v>0</v>
      </c>
      <c r="G48" s="396">
        <f>+'Form GSTR 9'!G48-'Form GSTR 9 Online'!G48</f>
        <v>0</v>
      </c>
      <c r="H48" s="396">
        <f>+'Form GSTR 9'!H48-'Form GSTR 9 Online'!H48</f>
        <v>0</v>
      </c>
      <c r="I48" s="396">
        <f>+'Form GSTR 9'!I48-'Form GSTR 9 Online'!I48</f>
        <v>0</v>
      </c>
    </row>
    <row r="49" spans="1:9" ht="15" customHeight="1">
      <c r="A49" s="906"/>
      <c r="B49" s="905"/>
      <c r="C49" s="911"/>
      <c r="D49" s="911"/>
      <c r="E49" s="418" t="s">
        <v>185</v>
      </c>
      <c r="F49" s="396">
        <f>+'Form GSTR 9'!F49-'Form GSTR 9 Online'!F49</f>
        <v>0</v>
      </c>
      <c r="G49" s="396">
        <f>+'Form GSTR 9'!G49-'Form GSTR 9 Online'!G49</f>
        <v>0</v>
      </c>
      <c r="H49" s="396">
        <f>+'Form GSTR 9'!H49-'Form GSTR 9 Online'!H49</f>
        <v>0</v>
      </c>
      <c r="I49" s="396">
        <f>+'Form GSTR 9'!I49-'Form GSTR 9 Online'!I49</f>
        <v>0</v>
      </c>
    </row>
    <row r="50" spans="1:9" ht="15" customHeight="1">
      <c r="A50" s="906"/>
      <c r="B50" s="905"/>
      <c r="C50" s="911"/>
      <c r="D50" s="911"/>
      <c r="E50" s="418" t="s">
        <v>186</v>
      </c>
      <c r="F50" s="396">
        <f>+'Form GSTR 9'!F50-'Form GSTR 9 Online'!F50</f>
        <v>0</v>
      </c>
      <c r="G50" s="396">
        <f>+'Form GSTR 9'!G50-'Form GSTR 9 Online'!G50</f>
        <v>0</v>
      </c>
      <c r="H50" s="396">
        <f>+'Form GSTR 9'!H50-'Form GSTR 9 Online'!H50</f>
        <v>0</v>
      </c>
      <c r="I50" s="396">
        <f>+'Form GSTR 9'!I50-'Form GSTR 9 Online'!I50</f>
        <v>0</v>
      </c>
    </row>
    <row r="51" spans="1:9" ht="15" customHeight="1">
      <c r="A51" s="906" t="s">
        <v>139</v>
      </c>
      <c r="B51" s="905" t="s">
        <v>187</v>
      </c>
      <c r="C51" s="911"/>
      <c r="D51" s="911"/>
      <c r="E51" s="418" t="s">
        <v>184</v>
      </c>
      <c r="F51" s="396">
        <f>+'Form GSTR 9'!F51-'Form GSTR 9 Online'!F51</f>
        <v>0</v>
      </c>
      <c r="G51" s="396">
        <f>+'Form GSTR 9'!G51-'Form GSTR 9 Online'!G51</f>
        <v>0</v>
      </c>
      <c r="H51" s="396">
        <f>+'Form GSTR 9'!H51-'Form GSTR 9 Online'!H51</f>
        <v>0</v>
      </c>
      <c r="I51" s="396">
        <f>+'Form GSTR 9'!I51-'Form GSTR 9 Online'!I51</f>
        <v>0</v>
      </c>
    </row>
    <row r="52" spans="1:9" ht="15" customHeight="1">
      <c r="A52" s="906"/>
      <c r="B52" s="905"/>
      <c r="C52" s="911"/>
      <c r="D52" s="911"/>
      <c r="E52" s="418" t="s">
        <v>185</v>
      </c>
      <c r="F52" s="396">
        <f>+'Form GSTR 9'!F52-'Form GSTR 9 Online'!F52</f>
        <v>0</v>
      </c>
      <c r="G52" s="396">
        <f>+'Form GSTR 9'!G52-'Form GSTR 9 Online'!G52</f>
        <v>0</v>
      </c>
      <c r="H52" s="396">
        <f>+'Form GSTR 9'!H52-'Form GSTR 9 Online'!H52</f>
        <v>0</v>
      </c>
      <c r="I52" s="396">
        <f>+'Form GSTR 9'!I52-'Form GSTR 9 Online'!I52</f>
        <v>0</v>
      </c>
    </row>
    <row r="53" spans="1:9" ht="15" customHeight="1">
      <c r="A53" s="906"/>
      <c r="B53" s="905"/>
      <c r="C53" s="911"/>
      <c r="D53" s="911"/>
      <c r="E53" s="418" t="s">
        <v>186</v>
      </c>
      <c r="F53" s="396">
        <f>+'Form GSTR 9'!F53-'Form GSTR 9 Online'!F53</f>
        <v>0</v>
      </c>
      <c r="G53" s="396">
        <f>+'Form GSTR 9'!G53-'Form GSTR 9 Online'!G53</f>
        <v>0</v>
      </c>
      <c r="H53" s="396">
        <f>+'Form GSTR 9'!H53-'Form GSTR 9 Online'!H53</f>
        <v>0</v>
      </c>
      <c r="I53" s="396">
        <f>+'Form GSTR 9'!I53-'Form GSTR 9 Online'!I53</f>
        <v>0</v>
      </c>
    </row>
    <row r="54" spans="1:9" ht="15" customHeight="1">
      <c r="A54" s="906" t="s">
        <v>141</v>
      </c>
      <c r="B54" s="905" t="s">
        <v>188</v>
      </c>
      <c r="C54" s="911"/>
      <c r="D54" s="911"/>
      <c r="E54" s="418" t="s">
        <v>184</v>
      </c>
      <c r="F54" s="396">
        <f>+'Form GSTR 9'!F54-'Form GSTR 9 Online'!F54</f>
        <v>0</v>
      </c>
      <c r="G54" s="396">
        <f>+'Form GSTR 9'!G54-'Form GSTR 9 Online'!G54</f>
        <v>0</v>
      </c>
      <c r="H54" s="396">
        <f>+'Form GSTR 9'!H54-'Form GSTR 9 Online'!H54</f>
        <v>0</v>
      </c>
      <c r="I54" s="396">
        <f>+'Form GSTR 9'!I54-'Form GSTR 9 Online'!I54</f>
        <v>0</v>
      </c>
    </row>
    <row r="55" spans="1:9" ht="15" customHeight="1">
      <c r="A55" s="906"/>
      <c r="B55" s="905"/>
      <c r="C55" s="911"/>
      <c r="D55" s="911"/>
      <c r="E55" s="418" t="s">
        <v>185</v>
      </c>
      <c r="F55" s="396">
        <f>+'Form GSTR 9'!F55-'Form GSTR 9 Online'!F55</f>
        <v>0</v>
      </c>
      <c r="G55" s="396">
        <f>+'Form GSTR 9'!G55-'Form GSTR 9 Online'!G55</f>
        <v>0</v>
      </c>
      <c r="H55" s="396">
        <f>+'Form GSTR 9'!H55-'Form GSTR 9 Online'!H55</f>
        <v>0</v>
      </c>
      <c r="I55" s="396">
        <f>+'Form GSTR 9'!I55-'Form GSTR 9 Online'!I55</f>
        <v>0</v>
      </c>
    </row>
    <row r="56" spans="1:9" ht="15" customHeight="1">
      <c r="A56" s="906"/>
      <c r="B56" s="905"/>
      <c r="C56" s="911"/>
      <c r="D56" s="911"/>
      <c r="E56" s="418" t="s">
        <v>186</v>
      </c>
      <c r="F56" s="396">
        <f>+'Form GSTR 9'!F56-'Form GSTR 9 Online'!F56</f>
        <v>0</v>
      </c>
      <c r="G56" s="396">
        <f>+'Form GSTR 9'!G56-'Form GSTR 9 Online'!G56</f>
        <v>0</v>
      </c>
      <c r="H56" s="396">
        <f>+'Form GSTR 9'!H56-'Form GSTR 9 Online'!H56</f>
        <v>0</v>
      </c>
      <c r="I56" s="396">
        <f>+'Form GSTR 9'!I56-'Form GSTR 9 Online'!I56</f>
        <v>0</v>
      </c>
    </row>
    <row r="57" spans="1:9" ht="15" customHeight="1">
      <c r="A57" s="906" t="s">
        <v>143</v>
      </c>
      <c r="B57" s="905" t="s">
        <v>189</v>
      </c>
      <c r="C57" s="911"/>
      <c r="D57" s="911"/>
      <c r="E57" s="418" t="s">
        <v>184</v>
      </c>
      <c r="F57" s="417" t="s">
        <v>119</v>
      </c>
      <c r="G57" s="417" t="s">
        <v>119</v>
      </c>
      <c r="H57" s="396">
        <f>+'Form GSTR 9'!H57-'Form GSTR 9 Online'!H57</f>
        <v>0</v>
      </c>
      <c r="I57" s="396">
        <f>+'Form GSTR 9'!I57-'Form GSTR 9 Online'!I57</f>
        <v>0</v>
      </c>
    </row>
    <row r="58" spans="1:9" ht="15" customHeight="1">
      <c r="A58" s="906"/>
      <c r="B58" s="905"/>
      <c r="C58" s="911"/>
      <c r="D58" s="911"/>
      <c r="E58" s="418" t="s">
        <v>185</v>
      </c>
      <c r="F58" s="417" t="s">
        <v>119</v>
      </c>
      <c r="G58" s="417" t="s">
        <v>119</v>
      </c>
      <c r="H58" s="396">
        <f>+'Form GSTR 9'!H58-'Form GSTR 9 Online'!H58</f>
        <v>0</v>
      </c>
      <c r="I58" s="396">
        <f>+'Form GSTR 9'!I58-'Form GSTR 9 Online'!I58</f>
        <v>0</v>
      </c>
    </row>
    <row r="59" spans="1:9" ht="15" customHeight="1">
      <c r="A59" s="413" t="s">
        <v>145</v>
      </c>
      <c r="B59" s="907" t="s">
        <v>190</v>
      </c>
      <c r="C59" s="928"/>
      <c r="D59" s="928"/>
      <c r="E59" s="919"/>
      <c r="F59" s="417" t="s">
        <v>119</v>
      </c>
      <c r="G59" s="417" t="s">
        <v>119</v>
      </c>
      <c r="H59" s="396">
        <f>+'Form GSTR 9'!H59-'Form GSTR 9 Online'!H59</f>
        <v>0</v>
      </c>
      <c r="I59" s="396">
        <f>+'Form GSTR 9'!I59-'Form GSTR 9 Online'!I59</f>
        <v>0</v>
      </c>
    </row>
    <row r="60" spans="1:9" ht="15" customHeight="1">
      <c r="A60" s="409" t="s">
        <v>147</v>
      </c>
      <c r="B60" s="905" t="s">
        <v>191</v>
      </c>
      <c r="C60" s="905"/>
      <c r="D60" s="911"/>
      <c r="E60" s="911"/>
      <c r="F60" s="396">
        <f>+'Form GSTR 9'!F60-'Form GSTR 9 Online'!F60</f>
        <v>0</v>
      </c>
      <c r="G60" s="396">
        <f>+'Form GSTR 9'!G60-'Form GSTR 9 Online'!G60</f>
        <v>0</v>
      </c>
      <c r="H60" s="396">
        <f>+'Form GSTR 9'!H60-'Form GSTR 9 Online'!H60</f>
        <v>0</v>
      </c>
      <c r="I60" s="396">
        <f>+'Form GSTR 9'!I60-'Form GSTR 9 Online'!I60</f>
        <v>0</v>
      </c>
    </row>
    <row r="61" spans="1:9" ht="24" customHeight="1">
      <c r="A61" s="413" t="s">
        <v>149</v>
      </c>
      <c r="B61" s="907" t="s">
        <v>192</v>
      </c>
      <c r="C61" s="908"/>
      <c r="D61" s="928"/>
      <c r="E61" s="919"/>
      <c r="F61" s="396">
        <f>+'Form GSTR 9'!F61-'Form GSTR 9 Online'!F61</f>
        <v>0</v>
      </c>
      <c r="G61" s="396">
        <f>+'Form GSTR 9'!G61-'Form GSTR 9 Online'!G61</f>
        <v>0</v>
      </c>
      <c r="H61" s="396">
        <f>+'Form GSTR 9'!H61-'Form GSTR 9 Online'!H61</f>
        <v>0</v>
      </c>
      <c r="I61" s="396">
        <f>+'Form GSTR 9'!I61-'Form GSTR 9 Online'!I61</f>
        <v>0</v>
      </c>
    </row>
    <row r="62" spans="1:9" ht="15" customHeight="1">
      <c r="A62" s="409" t="s">
        <v>193</v>
      </c>
      <c r="B62" s="925" t="s">
        <v>194</v>
      </c>
      <c r="C62" s="925"/>
      <c r="D62" s="911"/>
      <c r="E62" s="911"/>
      <c r="F62" s="414">
        <f>+'Form GSTR 9'!F62-'Form GSTR 9 Online'!F62</f>
        <v>0</v>
      </c>
      <c r="G62" s="414">
        <f>+'Form GSTR 9'!G62-'Form GSTR 9 Online'!G62</f>
        <v>0</v>
      </c>
      <c r="H62" s="414">
        <f>+'Form GSTR 9'!H62-'Form GSTR 9 Online'!H62</f>
        <v>0</v>
      </c>
      <c r="I62" s="414">
        <f>+'Form GSTR 9'!I62-'Form GSTR 9 Online'!I62</f>
        <v>0</v>
      </c>
    </row>
    <row r="63" spans="1:9" ht="15" customHeight="1">
      <c r="A63" s="409" t="s">
        <v>195</v>
      </c>
      <c r="B63" s="925" t="s">
        <v>196</v>
      </c>
      <c r="C63" s="925"/>
      <c r="D63" s="911"/>
      <c r="E63" s="911"/>
      <c r="F63" s="414">
        <f>+'Form GSTR 9'!F63-'Form GSTR 9 Online'!F63</f>
        <v>0</v>
      </c>
      <c r="G63" s="414">
        <f>+'Form GSTR 9'!G63-'Form GSTR 9 Online'!G63</f>
        <v>0</v>
      </c>
      <c r="H63" s="414">
        <f>+'Form GSTR 9'!H63-'Form GSTR 9 Online'!H63</f>
        <v>0</v>
      </c>
      <c r="I63" s="414">
        <f>+'Form GSTR 9'!I63-'Form GSTR 9 Online'!I63</f>
        <v>0</v>
      </c>
    </row>
    <row r="64" spans="1:9" ht="15" customHeight="1">
      <c r="A64" s="413" t="s">
        <v>197</v>
      </c>
      <c r="B64" s="907" t="s">
        <v>198</v>
      </c>
      <c r="C64" s="908"/>
      <c r="D64" s="928"/>
      <c r="E64" s="919"/>
      <c r="F64" s="396">
        <f>+'Form GSTR 9'!F64-'Form GSTR 9 Online'!F64</f>
        <v>0</v>
      </c>
      <c r="G64" s="396">
        <f>+'Form GSTR 9'!G64-'Form GSTR 9 Online'!G64</f>
        <v>0</v>
      </c>
      <c r="H64" s="396">
        <f>+'Form GSTR 9'!H64-'Form GSTR 9 Online'!H64</f>
        <v>0</v>
      </c>
      <c r="I64" s="417" t="s">
        <v>119</v>
      </c>
    </row>
    <row r="65" spans="1:9" ht="15" customHeight="1">
      <c r="A65" s="409" t="s">
        <v>199</v>
      </c>
      <c r="B65" s="905" t="s">
        <v>200</v>
      </c>
      <c r="C65" s="905"/>
      <c r="D65" s="911"/>
      <c r="E65" s="911"/>
      <c r="F65" s="396">
        <f>+'Form GSTR 9'!F65-'Form GSTR 9 Online'!F65</f>
        <v>0</v>
      </c>
      <c r="G65" s="396">
        <f>+'Form GSTR 9'!G65-'Form GSTR 9 Online'!G65</f>
        <v>0</v>
      </c>
      <c r="H65" s="396">
        <f>+'Form GSTR 9'!H65-'Form GSTR 9 Online'!H65</f>
        <v>0</v>
      </c>
      <c r="I65" s="417" t="s">
        <v>119</v>
      </c>
    </row>
    <row r="66" spans="1:9" ht="15" customHeight="1">
      <c r="A66" s="409" t="s">
        <v>159</v>
      </c>
      <c r="B66" s="925" t="s">
        <v>201</v>
      </c>
      <c r="C66" s="925"/>
      <c r="D66" s="911"/>
      <c r="E66" s="911"/>
      <c r="F66" s="396">
        <f>+'Form GSTR 9'!F66-'Form GSTR 9 Online'!F66</f>
        <v>0</v>
      </c>
      <c r="G66" s="396">
        <f>+'Form GSTR 9'!G66-'Form GSTR 9 Online'!G66</f>
        <v>0</v>
      </c>
      <c r="H66" s="396">
        <f>+'Form GSTR 9'!H66-'Form GSTR 9 Online'!H66</f>
        <v>0</v>
      </c>
      <c r="I66" s="396">
        <f>+'Form GSTR 9'!I66-'Form GSTR 9 Online'!I66</f>
        <v>0</v>
      </c>
    </row>
    <row r="67" spans="1:9" ht="15" customHeight="1">
      <c r="A67" s="409" t="s">
        <v>203</v>
      </c>
      <c r="B67" s="925" t="s">
        <v>204</v>
      </c>
      <c r="C67" s="925"/>
      <c r="D67" s="911"/>
      <c r="E67" s="911"/>
      <c r="F67" s="414">
        <f>+'Form GSTR 9'!F67-'Form GSTR 9 Online'!F67</f>
        <v>0</v>
      </c>
      <c r="G67" s="414">
        <f>+'Form GSTR 9'!G67-'Form GSTR 9 Online'!G67</f>
        <v>0</v>
      </c>
      <c r="H67" s="414">
        <f>+'Form GSTR 9'!H67-'Form GSTR 9 Online'!H67</f>
        <v>0</v>
      </c>
      <c r="I67" s="414">
        <f>+'Form GSTR 9'!I67-'Form GSTR 9 Online'!I67</f>
        <v>0</v>
      </c>
    </row>
    <row r="68" spans="1:9" ht="15" customHeight="1">
      <c r="A68" s="409" t="s">
        <v>205</v>
      </c>
      <c r="B68" s="925" t="s">
        <v>206</v>
      </c>
      <c r="C68" s="925"/>
      <c r="D68" s="911"/>
      <c r="E68" s="911"/>
      <c r="F68" s="414">
        <f>+'Form GSTR 9'!F68-'Form GSTR 9 Online'!F68</f>
        <v>0</v>
      </c>
      <c r="G68" s="414">
        <f>+'Form GSTR 9'!G68-'Form GSTR 9 Online'!G68</f>
        <v>0</v>
      </c>
      <c r="H68" s="414">
        <f>+'Form GSTR 9'!H68-'Form GSTR 9 Online'!H68</f>
        <v>0</v>
      </c>
      <c r="I68" s="414">
        <f>+'Form GSTR 9'!I68-'Form GSTR 9 Online'!I68</f>
        <v>0</v>
      </c>
    </row>
    <row r="69" spans="1:9" ht="15" customHeight="1">
      <c r="A69" s="415">
        <v>7</v>
      </c>
      <c r="B69" s="927" t="s">
        <v>207</v>
      </c>
      <c r="C69" s="927"/>
      <c r="D69" s="927"/>
      <c r="E69" s="927"/>
      <c r="F69" s="927"/>
      <c r="G69" s="927"/>
      <c r="H69" s="927"/>
      <c r="I69" s="927"/>
    </row>
    <row r="70" spans="1:9" ht="15" customHeight="1">
      <c r="A70" s="409" t="s">
        <v>135</v>
      </c>
      <c r="B70" s="905" t="s">
        <v>208</v>
      </c>
      <c r="C70" s="905"/>
      <c r="D70" s="905"/>
      <c r="E70" s="905"/>
      <c r="F70" s="396">
        <f>+'Form GSTR 9'!F70-'Form GSTR 9 Online'!F70</f>
        <v>0</v>
      </c>
      <c r="G70" s="396">
        <f>+'Form GSTR 9'!G70-'Form GSTR 9 Online'!G70</f>
        <v>0</v>
      </c>
      <c r="H70" s="396">
        <f>+'Form GSTR 9'!H70-'Form GSTR 9 Online'!H70</f>
        <v>0</v>
      </c>
      <c r="I70" s="396">
        <f>+'Form GSTR 9'!I70-'Form GSTR 9 Online'!I70</f>
        <v>0</v>
      </c>
    </row>
    <row r="71" spans="1:9" ht="15" customHeight="1">
      <c r="A71" s="409" t="s">
        <v>137</v>
      </c>
      <c r="B71" s="905" t="s">
        <v>209</v>
      </c>
      <c r="C71" s="905"/>
      <c r="D71" s="911"/>
      <c r="E71" s="911"/>
      <c r="F71" s="396">
        <f>+'Form GSTR 9'!F71-'Form GSTR 9 Online'!F71</f>
        <v>0</v>
      </c>
      <c r="G71" s="396">
        <f>+'Form GSTR 9'!G71-'Form GSTR 9 Online'!G71</f>
        <v>0</v>
      </c>
      <c r="H71" s="396">
        <f>+'Form GSTR 9'!H71-'Form GSTR 9 Online'!H71</f>
        <v>0</v>
      </c>
      <c r="I71" s="396">
        <f>+'Form GSTR 9'!I71-'Form GSTR 9 Online'!I71</f>
        <v>0</v>
      </c>
    </row>
    <row r="72" spans="1:9" ht="15" customHeight="1">
      <c r="A72" s="409" t="s">
        <v>139</v>
      </c>
      <c r="B72" s="905" t="s">
        <v>210</v>
      </c>
      <c r="C72" s="905"/>
      <c r="D72" s="911"/>
      <c r="E72" s="911"/>
      <c r="F72" s="396">
        <f>+'Form GSTR 9'!F72-'Form GSTR 9 Online'!F72</f>
        <v>0</v>
      </c>
      <c r="G72" s="396">
        <f>+'Form GSTR 9'!G72-'Form GSTR 9 Online'!G72</f>
        <v>0</v>
      </c>
      <c r="H72" s="396">
        <f>+'Form GSTR 9'!H72-'Form GSTR 9 Online'!H72</f>
        <v>0</v>
      </c>
      <c r="I72" s="396">
        <f>+'Form GSTR 9'!I72-'Form GSTR 9 Online'!I72</f>
        <v>0</v>
      </c>
    </row>
    <row r="73" spans="1:9" ht="15" customHeight="1">
      <c r="A73" s="409" t="s">
        <v>141</v>
      </c>
      <c r="B73" s="905" t="s">
        <v>211</v>
      </c>
      <c r="C73" s="905"/>
      <c r="D73" s="911"/>
      <c r="E73" s="911"/>
      <c r="F73" s="396">
        <f>+'Form GSTR 9'!F73-'Form GSTR 9 Online'!F73</f>
        <v>0</v>
      </c>
      <c r="G73" s="396">
        <f>+'Form GSTR 9'!G73-'Form GSTR 9 Online'!G73</f>
        <v>0</v>
      </c>
      <c r="H73" s="396">
        <f>+'Form GSTR 9'!H73-'Form GSTR 9 Online'!H73</f>
        <v>0</v>
      </c>
      <c r="I73" s="396">
        <f>+'Form GSTR 9'!I73-'Form GSTR 9 Online'!I73</f>
        <v>0</v>
      </c>
    </row>
    <row r="74" spans="1:9" ht="15" customHeight="1">
      <c r="A74" s="409" t="s">
        <v>143</v>
      </c>
      <c r="B74" s="905" t="s">
        <v>212</v>
      </c>
      <c r="C74" s="905"/>
      <c r="D74" s="911"/>
      <c r="E74" s="911"/>
      <c r="F74" s="396">
        <f>+'Form GSTR 9'!F74-'Form GSTR 9 Online'!F74</f>
        <v>0</v>
      </c>
      <c r="G74" s="396">
        <f>+'Form GSTR 9'!G74-'Form GSTR 9 Online'!G74</f>
        <v>0</v>
      </c>
      <c r="H74" s="396">
        <f>+'Form GSTR 9'!H74-'Form GSTR 9 Online'!H74</f>
        <v>0</v>
      </c>
      <c r="I74" s="396">
        <f>+'Form GSTR 9'!I74-'Form GSTR 9 Online'!I74</f>
        <v>0</v>
      </c>
    </row>
    <row r="75" spans="1:9" ht="15" customHeight="1">
      <c r="A75" s="409" t="s">
        <v>145</v>
      </c>
      <c r="B75" s="905" t="s">
        <v>213</v>
      </c>
      <c r="C75" s="905"/>
      <c r="D75" s="911"/>
      <c r="E75" s="911"/>
      <c r="F75" s="396">
        <f>+'Form GSTR 9'!F75-'Form GSTR 9 Online'!F75</f>
        <v>0</v>
      </c>
      <c r="G75" s="396">
        <f>+'Form GSTR 9'!G75-'Form GSTR 9 Online'!G75</f>
        <v>0</v>
      </c>
      <c r="H75" s="396">
        <f>+'Form GSTR 9'!H75-'Form GSTR 9 Online'!H75</f>
        <v>0</v>
      </c>
      <c r="I75" s="396">
        <f>+'Form GSTR 9'!I75-'Form GSTR 9 Online'!I75</f>
        <v>0</v>
      </c>
    </row>
    <row r="76" spans="1:9" ht="15" customHeight="1">
      <c r="A76" s="409" t="s">
        <v>147</v>
      </c>
      <c r="B76" s="905" t="s">
        <v>214</v>
      </c>
      <c r="C76" s="905"/>
      <c r="D76" s="911"/>
      <c r="E76" s="911"/>
      <c r="F76" s="396">
        <f>+'Form GSTR 9'!F76-'Form GSTR 9 Online'!F76</f>
        <v>0</v>
      </c>
      <c r="G76" s="396">
        <f>+'Form GSTR 9'!G76-'Form GSTR 9 Online'!G76</f>
        <v>0</v>
      </c>
      <c r="H76" s="396">
        <f>+'Form GSTR 9'!H76-'Form GSTR 9 Online'!H76</f>
        <v>0</v>
      </c>
      <c r="I76" s="396">
        <f>+'Form GSTR 9'!I76-'Form GSTR 9 Online'!I76</f>
        <v>0</v>
      </c>
    </row>
    <row r="77" spans="1:9" ht="15" customHeight="1">
      <c r="A77" s="409" t="s">
        <v>149</v>
      </c>
      <c r="B77" s="905" t="s">
        <v>215</v>
      </c>
      <c r="C77" s="905"/>
      <c r="D77" s="911"/>
      <c r="E77" s="911"/>
      <c r="F77" s="396">
        <f>+'Form GSTR 9'!F77-'Form GSTR 9 Online'!F77</f>
        <v>0</v>
      </c>
      <c r="G77" s="396">
        <f>+'Form GSTR 9'!G77-'Form GSTR 9 Online'!G77</f>
        <v>0</v>
      </c>
      <c r="H77" s="396">
        <f>+'Form GSTR 9'!H77-'Form GSTR 9 Online'!H77</f>
        <v>0</v>
      </c>
      <c r="I77" s="396">
        <f>+'Form GSTR 9'!I77-'Form GSTR 9 Online'!I77</f>
        <v>0</v>
      </c>
    </row>
    <row r="78" spans="1:9" ht="15" customHeight="1">
      <c r="A78" s="409" t="s">
        <v>151</v>
      </c>
      <c r="B78" s="925" t="s">
        <v>216</v>
      </c>
      <c r="C78" s="925"/>
      <c r="D78" s="911"/>
      <c r="E78" s="911"/>
      <c r="F78" s="414">
        <f>+'Form GSTR 9'!F78-'Form GSTR 9 Online'!F78</f>
        <v>0</v>
      </c>
      <c r="G78" s="414">
        <f>+'Form GSTR 9'!G78-'Form GSTR 9 Online'!G78</f>
        <v>0</v>
      </c>
      <c r="H78" s="414">
        <f>+'Form GSTR 9'!H78-'Form GSTR 9 Online'!H78</f>
        <v>0</v>
      </c>
      <c r="I78" s="414">
        <f>+'Form GSTR 9'!I78-'Form GSTR 9 Online'!I78</f>
        <v>0</v>
      </c>
    </row>
    <row r="79" spans="1:9" ht="15" customHeight="1">
      <c r="A79" s="409" t="s">
        <v>153</v>
      </c>
      <c r="B79" s="925" t="s">
        <v>217</v>
      </c>
      <c r="C79" s="925"/>
      <c r="D79" s="911"/>
      <c r="E79" s="911"/>
      <c r="F79" s="414">
        <f>+'Form GSTR 9'!F79-'Form GSTR 9 Online'!F79</f>
        <v>0</v>
      </c>
      <c r="G79" s="414">
        <f>+'Form GSTR 9'!G79-'Form GSTR 9 Online'!G79</f>
        <v>0</v>
      </c>
      <c r="H79" s="414">
        <f>+'Form GSTR 9'!H79-'Form GSTR 9 Online'!H79</f>
        <v>0</v>
      </c>
      <c r="I79" s="414">
        <f>+'Form GSTR 9'!I79-'Form GSTR 9 Online'!I79</f>
        <v>0</v>
      </c>
    </row>
    <row r="80" spans="1:9" ht="15" customHeight="1">
      <c r="A80" s="415">
        <v>8</v>
      </c>
      <c r="B80" s="926" t="s">
        <v>218</v>
      </c>
      <c r="C80" s="926"/>
      <c r="D80" s="926"/>
      <c r="E80" s="926"/>
      <c r="F80" s="926"/>
      <c r="G80" s="926"/>
      <c r="H80" s="911"/>
      <c r="I80" s="911"/>
    </row>
    <row r="81" spans="1:9" ht="15" customHeight="1">
      <c r="A81" s="409" t="s">
        <v>135</v>
      </c>
      <c r="B81" s="905" t="s">
        <v>284</v>
      </c>
      <c r="C81" s="905"/>
      <c r="D81" s="905"/>
      <c r="E81" s="905"/>
      <c r="F81" s="396">
        <f>+'Form GSTR 9'!F81-'Form GSTR 9 Online'!F81</f>
        <v>0</v>
      </c>
      <c r="G81" s="396">
        <f>+'Form GSTR 9'!G81-'Form GSTR 9 Online'!G81</f>
        <v>0</v>
      </c>
      <c r="H81" s="396">
        <f>+'Form GSTR 9'!H81-'Form GSTR 9 Online'!H81</f>
        <v>0</v>
      </c>
      <c r="I81" s="396">
        <f>+'Form GSTR 9'!I81-'Form GSTR 9 Online'!I81</f>
        <v>0</v>
      </c>
    </row>
    <row r="82" spans="1:9" ht="15" customHeight="1">
      <c r="A82" s="409" t="s">
        <v>137</v>
      </c>
      <c r="B82" s="905" t="s">
        <v>219</v>
      </c>
      <c r="C82" s="905"/>
      <c r="D82" s="911"/>
      <c r="E82" s="911"/>
      <c r="F82" s="396">
        <f>+'Form GSTR 9'!F82-'Form GSTR 9 Online'!F82</f>
        <v>0</v>
      </c>
      <c r="G82" s="396">
        <f>+'Form GSTR 9'!G82-'Form GSTR 9 Online'!G82</f>
        <v>0</v>
      </c>
      <c r="H82" s="396">
        <f>+'Form GSTR 9'!H82-'Form GSTR 9 Online'!H82</f>
        <v>0</v>
      </c>
      <c r="I82" s="396">
        <f>+'Form GSTR 9'!I82-'Form GSTR 9 Online'!I82</f>
        <v>0</v>
      </c>
    </row>
    <row r="83" spans="1:9" ht="48" customHeight="1">
      <c r="A83" s="413" t="s">
        <v>139</v>
      </c>
      <c r="B83" s="907" t="s">
        <v>220</v>
      </c>
      <c r="C83" s="908"/>
      <c r="D83" s="908"/>
      <c r="E83" s="919"/>
      <c r="F83" s="396">
        <f>+'Form GSTR 9'!F83-'Form GSTR 9 Online'!F83</f>
        <v>0</v>
      </c>
      <c r="G83" s="396">
        <f>+'Form GSTR 9'!G83-'Form GSTR 9 Online'!G83</f>
        <v>0</v>
      </c>
      <c r="H83" s="396">
        <f>+'Form GSTR 9'!H83-'Form GSTR 9 Online'!H83</f>
        <v>0</v>
      </c>
      <c r="I83" s="396">
        <f>+'Form GSTR 9'!I83-'Form GSTR 9 Online'!I83</f>
        <v>0</v>
      </c>
    </row>
    <row r="84" spans="1:9" ht="15" customHeight="1">
      <c r="A84" s="409" t="s">
        <v>141</v>
      </c>
      <c r="B84" s="905" t="s">
        <v>221</v>
      </c>
      <c r="C84" s="905"/>
      <c r="D84" s="905"/>
      <c r="E84" s="911"/>
      <c r="F84" s="396">
        <f>+'Form GSTR 9'!F84-'Form GSTR 9 Online'!F84</f>
        <v>0</v>
      </c>
      <c r="G84" s="396">
        <f>+'Form GSTR 9'!G84-'Form GSTR 9 Online'!G84</f>
        <v>0</v>
      </c>
      <c r="H84" s="396">
        <f>+'Form GSTR 9'!H84-'Form GSTR 9 Online'!H84</f>
        <v>0</v>
      </c>
      <c r="I84" s="396">
        <f>+'Form GSTR 9'!I84-'Form GSTR 9 Online'!I84</f>
        <v>0</v>
      </c>
    </row>
    <row r="85" spans="1:9" ht="15" customHeight="1">
      <c r="A85" s="409" t="s">
        <v>143</v>
      </c>
      <c r="B85" s="905" t="s">
        <v>222</v>
      </c>
      <c r="C85" s="905"/>
      <c r="D85" s="905"/>
      <c r="E85" s="911"/>
      <c r="F85" s="396">
        <f>+'Form GSTR 9'!F85-'Form GSTR 9 Online'!F85</f>
        <v>0</v>
      </c>
      <c r="G85" s="396">
        <f>+'Form GSTR 9'!G85-'Form GSTR 9 Online'!G85</f>
        <v>0</v>
      </c>
      <c r="H85" s="396">
        <f>+'Form GSTR 9'!H85-'Form GSTR 9 Online'!H85</f>
        <v>0</v>
      </c>
      <c r="I85" s="396">
        <f>+'Form GSTR 9'!I85-'Form GSTR 9 Online'!I85</f>
        <v>0</v>
      </c>
    </row>
    <row r="86" spans="1:9" ht="15" customHeight="1">
      <c r="A86" s="409" t="s">
        <v>145</v>
      </c>
      <c r="B86" s="905" t="s">
        <v>223</v>
      </c>
      <c r="C86" s="905"/>
      <c r="D86" s="905"/>
      <c r="E86" s="911"/>
      <c r="F86" s="396">
        <f>+'Form GSTR 9'!F86-'Form GSTR 9 Online'!F86</f>
        <v>0</v>
      </c>
      <c r="G86" s="396">
        <f>+'Form GSTR 9'!G86-'Form GSTR 9 Online'!G86</f>
        <v>0</v>
      </c>
      <c r="H86" s="396">
        <f>+'Form GSTR 9'!H86-'Form GSTR 9 Online'!H86</f>
        <v>0</v>
      </c>
      <c r="I86" s="396">
        <f>+'Form GSTR 9'!I86-'Form GSTR 9 Online'!I86</f>
        <v>0</v>
      </c>
    </row>
    <row r="87" spans="1:9" ht="15" customHeight="1">
      <c r="A87" s="413" t="s">
        <v>147</v>
      </c>
      <c r="B87" s="907" t="s">
        <v>224</v>
      </c>
      <c r="C87" s="908"/>
      <c r="D87" s="908"/>
      <c r="E87" s="919"/>
      <c r="F87" s="396">
        <f>+'Form GSTR 9'!F87-'Form GSTR 9 Online'!F87</f>
        <v>0</v>
      </c>
      <c r="G87" s="396">
        <f>+'Form GSTR 9'!G87-'Form GSTR 9 Online'!G87</f>
        <v>0</v>
      </c>
      <c r="H87" s="396">
        <f>+'Form GSTR 9'!H87-'Form GSTR 9 Online'!H87</f>
        <v>0</v>
      </c>
      <c r="I87" s="396">
        <f>+'Form GSTR 9'!I87-'Form GSTR 9 Online'!I87</f>
        <v>0</v>
      </c>
    </row>
    <row r="88" spans="1:9" ht="15" customHeight="1">
      <c r="A88" s="413" t="s">
        <v>149</v>
      </c>
      <c r="B88" s="907" t="s">
        <v>225</v>
      </c>
      <c r="C88" s="908"/>
      <c r="D88" s="908"/>
      <c r="E88" s="919"/>
      <c r="F88" s="396">
        <f>+'Form GSTR 9'!F88-'Form GSTR 9 Online'!F88</f>
        <v>0</v>
      </c>
      <c r="G88" s="396">
        <f>+'Form GSTR 9'!G88-'Form GSTR 9 Online'!G88</f>
        <v>0</v>
      </c>
      <c r="H88" s="396">
        <f>+'Form GSTR 9'!H88-'Form GSTR 9 Online'!H88</f>
        <v>0</v>
      </c>
      <c r="I88" s="396">
        <f>+'Form GSTR 9'!I88-'Form GSTR 9 Online'!I88</f>
        <v>0</v>
      </c>
    </row>
    <row r="89" spans="1:9" ht="15" customHeight="1">
      <c r="A89" s="409" t="s">
        <v>151</v>
      </c>
      <c r="B89" s="905" t="s">
        <v>226</v>
      </c>
      <c r="C89" s="905"/>
      <c r="D89" s="905"/>
      <c r="E89" s="911"/>
      <c r="F89" s="396">
        <f>+'Form GSTR 9'!F89-'Form GSTR 9 Online'!F89</f>
        <v>0</v>
      </c>
      <c r="G89" s="396">
        <f>+'Form GSTR 9'!G89-'Form GSTR 9 Online'!G89</f>
        <v>0</v>
      </c>
      <c r="H89" s="396">
        <f>+'Form GSTR 9'!H89-'Form GSTR 9 Online'!H89</f>
        <v>0</v>
      </c>
      <c r="I89" s="396">
        <f>+'Form GSTR 9'!I89-'Form GSTR 9 Online'!I89</f>
        <v>0</v>
      </c>
    </row>
    <row r="90" spans="1:9" ht="24" customHeight="1">
      <c r="A90" s="413" t="s">
        <v>153</v>
      </c>
      <c r="B90" s="907" t="s">
        <v>227</v>
      </c>
      <c r="C90" s="908"/>
      <c r="D90" s="908"/>
      <c r="E90" s="919"/>
      <c r="F90" s="396">
        <f>+'Form GSTR 9'!F90-'Form GSTR 9 Online'!F90</f>
        <v>0</v>
      </c>
      <c r="G90" s="396">
        <f>+'Form GSTR 9'!G90-'Form GSTR 9 Online'!G90</f>
        <v>0</v>
      </c>
      <c r="H90" s="396">
        <f>+'Form GSTR 9'!H90-'Form GSTR 9 Online'!H90</f>
        <v>0</v>
      </c>
      <c r="I90" s="396">
        <f>+'Form GSTR 9'!I90-'Form GSTR 9 Online'!I90</f>
        <v>0</v>
      </c>
    </row>
    <row r="91" spans="1:9" ht="15" customHeight="1">
      <c r="A91" s="413" t="s">
        <v>155</v>
      </c>
      <c r="B91" s="920" t="s">
        <v>228</v>
      </c>
      <c r="C91" s="921"/>
      <c r="D91" s="921"/>
      <c r="E91" s="919"/>
      <c r="F91" s="396">
        <f>+'Form GSTR 9'!F91-'Form GSTR 9 Online'!F91</f>
        <v>0</v>
      </c>
      <c r="G91" s="396">
        <f>+'Form GSTR 9'!G91-'Form GSTR 9 Online'!G91</f>
        <v>0</v>
      </c>
      <c r="H91" s="396">
        <f>+'Form GSTR 9'!H91-'Form GSTR 9 Online'!H91</f>
        <v>0</v>
      </c>
      <c r="I91" s="396">
        <f>+'Form GSTR 9'!I91-'Form GSTR 9 Online'!I91</f>
        <v>0</v>
      </c>
    </row>
    <row r="92" spans="1:9" ht="15" customHeight="1">
      <c r="A92" s="419" t="s">
        <v>229</v>
      </c>
      <c r="B92" s="922" t="s">
        <v>230</v>
      </c>
      <c r="C92" s="923"/>
      <c r="D92" s="923"/>
      <c r="E92" s="923"/>
      <c r="F92" s="923"/>
      <c r="G92" s="923"/>
      <c r="H92" s="923"/>
      <c r="I92" s="924"/>
    </row>
    <row r="93" spans="1:9" ht="15" customHeight="1">
      <c r="A93" s="916">
        <v>9</v>
      </c>
      <c r="B93" s="899" t="s">
        <v>179</v>
      </c>
      <c r="C93" s="899"/>
      <c r="D93" s="918" t="s">
        <v>231</v>
      </c>
      <c r="E93" s="918" t="s">
        <v>232</v>
      </c>
      <c r="F93" s="899" t="s">
        <v>233</v>
      </c>
      <c r="G93" s="899"/>
      <c r="H93" s="899"/>
      <c r="I93" s="899"/>
    </row>
    <row r="94" spans="1:9" ht="15" customHeight="1">
      <c r="A94" s="917"/>
      <c r="B94" s="899"/>
      <c r="C94" s="899"/>
      <c r="D94" s="918"/>
      <c r="E94" s="918"/>
      <c r="F94" s="411" t="s">
        <v>130</v>
      </c>
      <c r="G94" s="411" t="s">
        <v>131</v>
      </c>
      <c r="H94" s="411" t="s">
        <v>132</v>
      </c>
      <c r="I94" s="411" t="s">
        <v>133</v>
      </c>
    </row>
    <row r="95" spans="1:9" ht="15" customHeight="1">
      <c r="A95" s="420" t="s">
        <v>119</v>
      </c>
      <c r="B95" s="896">
        <v>1</v>
      </c>
      <c r="C95" s="898"/>
      <c r="D95" s="411">
        <v>2</v>
      </c>
      <c r="E95" s="411">
        <v>3</v>
      </c>
      <c r="F95" s="411">
        <v>4</v>
      </c>
      <c r="G95" s="411">
        <v>5</v>
      </c>
      <c r="H95" s="411">
        <v>6</v>
      </c>
      <c r="I95" s="411">
        <v>7</v>
      </c>
    </row>
    <row r="96" spans="1:9" ht="15" customHeight="1">
      <c r="A96" s="420" t="s">
        <v>119</v>
      </c>
      <c r="B96" s="905" t="s">
        <v>132</v>
      </c>
      <c r="C96" s="905"/>
      <c r="D96" s="396">
        <f>+'Form GSTR 9'!D96-'Form GSTR 9 Online'!D96</f>
        <v>0</v>
      </c>
      <c r="E96" s="396">
        <f>+'Form GSTR 9'!E96-'Form GSTR 9 Online'!E96</f>
        <v>0</v>
      </c>
      <c r="F96" s="396">
        <f>+'Form GSTR 9'!F96-'Form GSTR 9 Online'!F96</f>
        <v>0</v>
      </c>
      <c r="G96" s="396">
        <f>+'Form GSTR 9'!G96-'Form GSTR 9 Online'!G96</f>
        <v>0</v>
      </c>
      <c r="H96" s="396">
        <f>+'Form GSTR 9'!H96-'Form GSTR 9 Online'!H96</f>
        <v>0</v>
      </c>
      <c r="I96" s="417" t="s">
        <v>119</v>
      </c>
    </row>
    <row r="97" spans="1:9" ht="15" customHeight="1">
      <c r="A97" s="420" t="s">
        <v>119</v>
      </c>
      <c r="B97" s="905" t="s">
        <v>130</v>
      </c>
      <c r="C97" s="905"/>
      <c r="D97" s="396">
        <f>+'Form GSTR 9'!D97-'Form GSTR 9 Online'!D97</f>
        <v>0</v>
      </c>
      <c r="E97" s="396">
        <f>+'Form GSTR 9'!E97-'Form GSTR 9 Online'!E97</f>
        <v>0</v>
      </c>
      <c r="F97" s="396">
        <f>+'Form GSTR 9'!F97-'Form GSTR 9 Online'!F97</f>
        <v>0</v>
      </c>
      <c r="G97" s="417" t="s">
        <v>119</v>
      </c>
      <c r="H97" s="396">
        <f>+'Form GSTR 9'!H97-'Form GSTR 9 Online'!H97</f>
        <v>0</v>
      </c>
      <c r="I97" s="417" t="s">
        <v>119</v>
      </c>
    </row>
    <row r="98" spans="1:9" ht="15" customHeight="1">
      <c r="A98" s="420" t="s">
        <v>119</v>
      </c>
      <c r="B98" s="905" t="s">
        <v>234</v>
      </c>
      <c r="C98" s="911"/>
      <c r="D98" s="396">
        <f>+'Form GSTR 9'!D98-'Form GSTR 9 Online'!D98</f>
        <v>0</v>
      </c>
      <c r="E98" s="396">
        <f>+'Form GSTR 9'!E98-'Form GSTR 9 Online'!E98</f>
        <v>0</v>
      </c>
      <c r="F98" s="417" t="s">
        <v>119</v>
      </c>
      <c r="G98" s="396">
        <f>+'Form GSTR 9'!G98-'Form GSTR 9 Online'!G98</f>
        <v>0</v>
      </c>
      <c r="H98" s="396">
        <f>+'Form GSTR 9'!H98-'Form GSTR 9 Online'!H98</f>
        <v>0</v>
      </c>
      <c r="I98" s="417" t="s">
        <v>119</v>
      </c>
    </row>
    <row r="99" spans="1:9" ht="15" customHeight="1">
      <c r="A99" s="420" t="s">
        <v>119</v>
      </c>
      <c r="B99" s="905" t="s">
        <v>133</v>
      </c>
      <c r="C99" s="911"/>
      <c r="D99" s="396">
        <f>+'Form GSTR 9'!D99-'Form GSTR 9 Online'!D99</f>
        <v>0</v>
      </c>
      <c r="E99" s="396">
        <f>+'Form GSTR 9'!E99-'Form GSTR 9 Online'!E99</f>
        <v>0</v>
      </c>
      <c r="F99" s="417" t="s">
        <v>119</v>
      </c>
      <c r="G99" s="417" t="s">
        <v>119</v>
      </c>
      <c r="H99" s="417" t="s">
        <v>119</v>
      </c>
      <c r="I99" s="396">
        <f>+'Form GSTR 9'!I99-'Form GSTR 9 Online'!I99</f>
        <v>0</v>
      </c>
    </row>
    <row r="100" spans="1:9" ht="15" customHeight="1">
      <c r="A100" s="420" t="s">
        <v>119</v>
      </c>
      <c r="B100" s="905" t="s">
        <v>100</v>
      </c>
      <c r="C100" s="911"/>
      <c r="D100" s="396">
        <f>+'Form GSTR 9'!D100-'Form GSTR 9 Online'!D100</f>
        <v>0</v>
      </c>
      <c r="E100" s="396">
        <f>+'Form GSTR 9'!E100-'Form GSTR 9 Online'!E100</f>
        <v>0</v>
      </c>
      <c r="F100" s="417" t="s">
        <v>119</v>
      </c>
      <c r="G100" s="417" t="s">
        <v>119</v>
      </c>
      <c r="H100" s="417" t="s">
        <v>119</v>
      </c>
      <c r="I100" s="417" t="s">
        <v>119</v>
      </c>
    </row>
    <row r="101" spans="1:9" ht="15" customHeight="1">
      <c r="A101" s="420" t="s">
        <v>119</v>
      </c>
      <c r="B101" s="905" t="s">
        <v>235</v>
      </c>
      <c r="C101" s="911"/>
      <c r="D101" s="396">
        <f>+'Form GSTR 9'!D101-'Form GSTR 9 Online'!D101</f>
        <v>0</v>
      </c>
      <c r="E101" s="396">
        <f>+'Form GSTR 9'!E101-'Form GSTR 9 Online'!E101</f>
        <v>0</v>
      </c>
      <c r="F101" s="417" t="s">
        <v>119</v>
      </c>
      <c r="G101" s="417" t="s">
        <v>119</v>
      </c>
      <c r="H101" s="417" t="s">
        <v>119</v>
      </c>
      <c r="I101" s="417" t="s">
        <v>119</v>
      </c>
    </row>
    <row r="102" spans="1:9" ht="15" customHeight="1">
      <c r="A102" s="420" t="s">
        <v>119</v>
      </c>
      <c r="B102" s="905" t="s">
        <v>236</v>
      </c>
      <c r="C102" s="911"/>
      <c r="D102" s="396">
        <f>+'Form GSTR 9'!D102-'Form GSTR 9 Online'!D102</f>
        <v>0</v>
      </c>
      <c r="E102" s="396">
        <f>+'Form GSTR 9'!E102-'Form GSTR 9 Online'!E102</f>
        <v>0</v>
      </c>
      <c r="F102" s="417" t="s">
        <v>119</v>
      </c>
      <c r="G102" s="417" t="s">
        <v>119</v>
      </c>
      <c r="H102" s="417" t="s">
        <v>119</v>
      </c>
      <c r="I102" s="417" t="s">
        <v>119</v>
      </c>
    </row>
    <row r="103" spans="1:9" ht="15" customHeight="1">
      <c r="A103" s="420" t="s">
        <v>119</v>
      </c>
      <c r="B103" s="905" t="s">
        <v>237</v>
      </c>
      <c r="C103" s="911"/>
      <c r="D103" s="396">
        <f>+'Form GSTR 9'!D103-'Form GSTR 9 Online'!D103</f>
        <v>0</v>
      </c>
      <c r="E103" s="396">
        <f>+'Form GSTR 9'!E103-'Form GSTR 9 Online'!E103</f>
        <v>0</v>
      </c>
      <c r="F103" s="417" t="s">
        <v>119</v>
      </c>
      <c r="G103" s="417" t="s">
        <v>119</v>
      </c>
      <c r="H103" s="417" t="s">
        <v>119</v>
      </c>
      <c r="I103" s="417" t="s">
        <v>119</v>
      </c>
    </row>
    <row r="104" spans="1:9" ht="15" customHeight="1">
      <c r="A104" s="912" t="s">
        <v>238</v>
      </c>
      <c r="B104" s="913" t="s">
        <v>239</v>
      </c>
      <c r="C104" s="914"/>
      <c r="D104" s="914"/>
      <c r="E104" s="914"/>
      <c r="F104" s="914"/>
      <c r="G104" s="914"/>
      <c r="H104" s="914"/>
      <c r="I104" s="915"/>
    </row>
    <row r="105" spans="1:9" ht="15" customHeight="1">
      <c r="A105" s="912"/>
      <c r="B105" s="894" t="s">
        <v>240</v>
      </c>
      <c r="C105" s="894"/>
      <c r="D105" s="894"/>
      <c r="E105" s="894"/>
      <c r="F105" s="894"/>
      <c r="G105" s="894"/>
      <c r="H105" s="894"/>
      <c r="I105" s="894"/>
    </row>
    <row r="106" spans="1:9" ht="15" customHeight="1">
      <c r="A106" s="903" t="s">
        <v>119</v>
      </c>
      <c r="B106" s="899" t="s">
        <v>179</v>
      </c>
      <c r="C106" s="899"/>
      <c r="D106" s="899"/>
      <c r="E106" s="411" t="s">
        <v>129</v>
      </c>
      <c r="F106" s="411" t="s">
        <v>130</v>
      </c>
      <c r="G106" s="411" t="s">
        <v>241</v>
      </c>
      <c r="H106" s="411" t="s">
        <v>132</v>
      </c>
      <c r="I106" s="411" t="s">
        <v>133</v>
      </c>
    </row>
    <row r="107" spans="1:9" ht="15" customHeight="1">
      <c r="A107" s="904"/>
      <c r="B107" s="896">
        <v>1</v>
      </c>
      <c r="C107" s="897"/>
      <c r="D107" s="898"/>
      <c r="E107" s="411">
        <v>2</v>
      </c>
      <c r="F107" s="411">
        <v>3</v>
      </c>
      <c r="G107" s="411">
        <v>4</v>
      </c>
      <c r="H107" s="411">
        <v>5</v>
      </c>
      <c r="I107" s="411">
        <v>6</v>
      </c>
    </row>
    <row r="108" spans="1:9" ht="24" customHeight="1">
      <c r="A108" s="412">
        <v>10</v>
      </c>
      <c r="B108" s="907" t="s">
        <v>242</v>
      </c>
      <c r="C108" s="908"/>
      <c r="D108" s="909"/>
      <c r="E108" s="396">
        <f>+'Form GSTR 9'!E108-'Form GSTR 9 Online'!E108</f>
        <v>0</v>
      </c>
      <c r="F108" s="396">
        <f>+'Form GSTR 9'!F108-'Form GSTR 9 Online'!F108</f>
        <v>0</v>
      </c>
      <c r="G108" s="396">
        <f>+'Form GSTR 9'!G108-'Form GSTR 9 Online'!G108</f>
        <v>0</v>
      </c>
      <c r="H108" s="396">
        <f>+'Form GSTR 9'!H108-'Form GSTR 9 Online'!H108</f>
        <v>0</v>
      </c>
      <c r="I108" s="396">
        <f>+'Form GSTR 9'!I108-'Form GSTR 9 Online'!I108</f>
        <v>0</v>
      </c>
    </row>
    <row r="109" spans="1:9" ht="24" customHeight="1">
      <c r="A109" s="412">
        <v>11</v>
      </c>
      <c r="B109" s="907" t="s">
        <v>243</v>
      </c>
      <c r="C109" s="908"/>
      <c r="D109" s="909"/>
      <c r="E109" s="396">
        <f>+'Form GSTR 9'!E109-'Form GSTR 9 Online'!E109</f>
        <v>0</v>
      </c>
      <c r="F109" s="396">
        <f>+'Form GSTR 9'!F109-'Form GSTR 9 Online'!F109</f>
        <v>0</v>
      </c>
      <c r="G109" s="396">
        <f>+'Form GSTR 9'!G109-'Form GSTR 9 Online'!G109</f>
        <v>0</v>
      </c>
      <c r="H109" s="396">
        <f>+'Form GSTR 9'!H109-'Form GSTR 9 Online'!H109</f>
        <v>0</v>
      </c>
      <c r="I109" s="396">
        <f>+'Form GSTR 9'!I109-'Form GSTR 9 Online'!I109</f>
        <v>0</v>
      </c>
    </row>
    <row r="110" spans="1:9" ht="24" customHeight="1">
      <c r="A110" s="412">
        <v>12</v>
      </c>
      <c r="B110" s="907" t="s">
        <v>244</v>
      </c>
      <c r="C110" s="908"/>
      <c r="D110" s="909"/>
      <c r="E110" s="398" t="s">
        <v>119</v>
      </c>
      <c r="F110" s="396">
        <f>+'Form GSTR 9'!F110-'Form GSTR 9 Online'!F110</f>
        <v>0</v>
      </c>
      <c r="G110" s="396">
        <f>+'Form GSTR 9'!G110-'Form GSTR 9 Online'!G110</f>
        <v>0</v>
      </c>
      <c r="H110" s="396">
        <f>+'Form GSTR 9'!H110-'Form GSTR 9 Online'!H110</f>
        <v>0</v>
      </c>
      <c r="I110" s="396">
        <f>+'Form GSTR 9'!I110-'Form GSTR 9 Online'!I110</f>
        <v>0</v>
      </c>
    </row>
    <row r="111" spans="1:9" ht="24" customHeight="1">
      <c r="A111" s="412">
        <v>13</v>
      </c>
      <c r="B111" s="907" t="s">
        <v>245</v>
      </c>
      <c r="C111" s="908"/>
      <c r="D111" s="909"/>
      <c r="E111" s="399" t="s">
        <v>119</v>
      </c>
      <c r="F111" s="396">
        <f>+'Form GSTR 9'!F111-'Form GSTR 9 Online'!F111</f>
        <v>0</v>
      </c>
      <c r="G111" s="396">
        <f>+'Form GSTR 9'!G111-'Form GSTR 9 Online'!G111</f>
        <v>0</v>
      </c>
      <c r="H111" s="396">
        <f>+'Form GSTR 9'!H111-'Form GSTR 9 Online'!H111</f>
        <v>0</v>
      </c>
      <c r="I111" s="396">
        <f>+'Form GSTR 9'!I111-'Form GSTR 9 Online'!I111</f>
        <v>0</v>
      </c>
    </row>
    <row r="112" spans="1:9" ht="15" customHeight="1">
      <c r="A112" s="410">
        <v>14</v>
      </c>
      <c r="B112" s="910" t="s">
        <v>246</v>
      </c>
      <c r="C112" s="910"/>
      <c r="D112" s="910"/>
      <c r="E112" s="910"/>
      <c r="F112" s="910"/>
      <c r="G112" s="910"/>
      <c r="H112" s="910"/>
      <c r="I112" s="910"/>
    </row>
    <row r="113" spans="1:9" ht="15" customHeight="1">
      <c r="A113" s="903" t="s">
        <v>119</v>
      </c>
      <c r="B113" s="899" t="s">
        <v>179</v>
      </c>
      <c r="C113" s="899"/>
      <c r="D113" s="899"/>
      <c r="E113" s="899"/>
      <c r="F113" s="899" t="s">
        <v>247</v>
      </c>
      <c r="G113" s="899"/>
      <c r="H113" s="899" t="s">
        <v>248</v>
      </c>
      <c r="I113" s="899"/>
    </row>
    <row r="114" spans="1:9" ht="15" customHeight="1">
      <c r="A114" s="904"/>
      <c r="B114" s="899">
        <v>1</v>
      </c>
      <c r="C114" s="899"/>
      <c r="D114" s="899"/>
      <c r="E114" s="899"/>
      <c r="F114" s="899">
        <v>2</v>
      </c>
      <c r="G114" s="899"/>
      <c r="H114" s="899">
        <v>3</v>
      </c>
      <c r="I114" s="899"/>
    </row>
    <row r="115" spans="1:9" ht="15" customHeight="1">
      <c r="A115" s="906" t="s">
        <v>119</v>
      </c>
      <c r="B115" s="905" t="s">
        <v>132</v>
      </c>
      <c r="C115" s="905"/>
      <c r="D115" s="905"/>
      <c r="E115" s="905"/>
      <c r="F115" s="396">
        <f>+'Form GSTR 9'!F115-'Form GSTR 9 Online'!F115</f>
        <v>0</v>
      </c>
      <c r="G115" s="396">
        <f>+'Form GSTR 9'!G115-'Form GSTR 9 Online'!G115</f>
        <v>0</v>
      </c>
      <c r="H115" s="396">
        <f>+'Form GSTR 9'!H115-'Form GSTR 9 Online'!H115</f>
        <v>0</v>
      </c>
      <c r="I115" s="396">
        <f>+'Form GSTR 9'!I115-'Form GSTR 9 Online'!I115</f>
        <v>0</v>
      </c>
    </row>
    <row r="116" spans="1:9" ht="15" customHeight="1">
      <c r="A116" s="906"/>
      <c r="B116" s="905" t="s">
        <v>130</v>
      </c>
      <c r="C116" s="905"/>
      <c r="D116" s="905"/>
      <c r="E116" s="905"/>
      <c r="F116" s="396">
        <f>+'Form GSTR 9'!F116-'Form GSTR 9 Online'!F116</f>
        <v>0</v>
      </c>
      <c r="G116" s="396">
        <f>+'Form GSTR 9'!G116-'Form GSTR 9 Online'!G116</f>
        <v>0</v>
      </c>
      <c r="H116" s="396">
        <f>+'Form GSTR 9'!H116-'Form GSTR 9 Online'!H116</f>
        <v>0</v>
      </c>
      <c r="I116" s="396">
        <f>+'Form GSTR 9'!I116-'Form GSTR 9 Online'!I116</f>
        <v>0</v>
      </c>
    </row>
    <row r="117" spans="1:9" ht="15" customHeight="1">
      <c r="A117" s="906"/>
      <c r="B117" s="905" t="s">
        <v>234</v>
      </c>
      <c r="C117" s="905"/>
      <c r="D117" s="905"/>
      <c r="E117" s="905"/>
      <c r="F117" s="396">
        <f>+'Form GSTR 9'!F117-'Form GSTR 9 Online'!F117</f>
        <v>0</v>
      </c>
      <c r="G117" s="396">
        <f>+'Form GSTR 9'!G117-'Form GSTR 9 Online'!G117</f>
        <v>0</v>
      </c>
      <c r="H117" s="396">
        <f>+'Form GSTR 9'!H117-'Form GSTR 9 Online'!H117</f>
        <v>0</v>
      </c>
      <c r="I117" s="396">
        <f>+'Form GSTR 9'!I117-'Form GSTR 9 Online'!I117</f>
        <v>0</v>
      </c>
    </row>
    <row r="118" spans="1:9" ht="15" customHeight="1">
      <c r="A118" s="906"/>
      <c r="B118" s="905" t="s">
        <v>133</v>
      </c>
      <c r="C118" s="905"/>
      <c r="D118" s="905"/>
      <c r="E118" s="905"/>
      <c r="F118" s="396">
        <f>+'Form GSTR 9'!F118-'Form GSTR 9 Online'!F118</f>
        <v>0</v>
      </c>
      <c r="G118" s="396">
        <f>+'Form GSTR 9'!G118-'Form GSTR 9 Online'!G118</f>
        <v>0</v>
      </c>
      <c r="H118" s="396">
        <f>+'Form GSTR 9'!H118-'Form GSTR 9 Online'!H118</f>
        <v>0</v>
      </c>
      <c r="I118" s="396">
        <f>+'Form GSTR 9'!I118-'Form GSTR 9 Online'!I118</f>
        <v>0</v>
      </c>
    </row>
    <row r="119" spans="1:9" ht="15" customHeight="1">
      <c r="A119" s="906"/>
      <c r="B119" s="905" t="s">
        <v>100</v>
      </c>
      <c r="C119" s="905"/>
      <c r="D119" s="905"/>
      <c r="E119" s="905"/>
      <c r="F119" s="396">
        <f>+'Form GSTR 9'!F119-'Form GSTR 9 Online'!F119</f>
        <v>0</v>
      </c>
      <c r="G119" s="396">
        <f>+'Form GSTR 9'!G119-'Form GSTR 9 Online'!G119</f>
        <v>0</v>
      </c>
      <c r="H119" s="396">
        <f>+'Form GSTR 9'!H119-'Form GSTR 9 Online'!H119</f>
        <v>0</v>
      </c>
      <c r="I119" s="396">
        <f>+'Form GSTR 9'!I119-'Form GSTR 9 Online'!I119</f>
        <v>0</v>
      </c>
    </row>
    <row r="120" spans="1:9" ht="15" customHeight="1">
      <c r="A120" s="419" t="s">
        <v>249</v>
      </c>
      <c r="B120" s="894" t="s">
        <v>250</v>
      </c>
      <c r="C120" s="894"/>
      <c r="D120" s="894"/>
      <c r="E120" s="894"/>
      <c r="F120" s="894"/>
      <c r="G120" s="894"/>
      <c r="H120" s="894"/>
      <c r="I120" s="894"/>
    </row>
    <row r="121" spans="1:9" ht="15" customHeight="1">
      <c r="A121" s="410">
        <v>15</v>
      </c>
      <c r="B121" s="894" t="s">
        <v>251</v>
      </c>
      <c r="C121" s="894"/>
      <c r="D121" s="894"/>
      <c r="E121" s="894"/>
      <c r="F121" s="894"/>
      <c r="G121" s="894"/>
      <c r="H121" s="894"/>
      <c r="I121" s="894"/>
    </row>
    <row r="122" spans="1:9" ht="24" customHeight="1">
      <c r="A122" s="903" t="s">
        <v>119</v>
      </c>
      <c r="B122" s="411" t="s">
        <v>252</v>
      </c>
      <c r="C122" s="411" t="s">
        <v>130</v>
      </c>
      <c r="D122" s="411" t="s">
        <v>253</v>
      </c>
      <c r="E122" s="411" t="s">
        <v>132</v>
      </c>
      <c r="F122" s="411" t="s">
        <v>133</v>
      </c>
      <c r="G122" s="421" t="s">
        <v>100</v>
      </c>
      <c r="H122" s="411" t="s">
        <v>236</v>
      </c>
      <c r="I122" s="422" t="s">
        <v>254</v>
      </c>
    </row>
    <row r="123" spans="1:9" ht="15" customHeight="1">
      <c r="A123" s="904"/>
      <c r="B123" s="411">
        <v>1</v>
      </c>
      <c r="C123" s="411">
        <v>2</v>
      </c>
      <c r="D123" s="411">
        <v>3</v>
      </c>
      <c r="E123" s="411">
        <v>4</v>
      </c>
      <c r="F123" s="411">
        <v>5</v>
      </c>
      <c r="G123" s="411">
        <v>6</v>
      </c>
      <c r="H123" s="411">
        <v>7</v>
      </c>
      <c r="I123" s="411">
        <v>8</v>
      </c>
    </row>
    <row r="124" spans="1:9" ht="33.75">
      <c r="A124" s="413" t="s">
        <v>135</v>
      </c>
      <c r="B124" s="423" t="s">
        <v>255</v>
      </c>
      <c r="C124" s="396">
        <f>+'Form GSTR 9'!C124-'Form GSTR 9 Online'!C124</f>
        <v>0</v>
      </c>
      <c r="D124" s="396">
        <f>+'Form GSTR 9'!D124-'Form GSTR 9 Online'!D124</f>
        <v>0</v>
      </c>
      <c r="E124" s="396">
        <f>+'Form GSTR 9'!E124-'Form GSTR 9 Online'!E124</f>
        <v>0</v>
      </c>
      <c r="F124" s="396">
        <f>+'Form GSTR 9'!F124-'Form GSTR 9 Online'!F124</f>
        <v>0</v>
      </c>
      <c r="G124" s="393" t="s">
        <v>119</v>
      </c>
      <c r="H124" s="393" t="s">
        <v>119</v>
      </c>
      <c r="I124" s="393" t="s">
        <v>119</v>
      </c>
    </row>
    <row r="125" spans="1:9" ht="45">
      <c r="A125" s="413" t="s">
        <v>137</v>
      </c>
      <c r="B125" s="423" t="s">
        <v>256</v>
      </c>
      <c r="C125" s="396">
        <f>+'Form GSTR 9'!C125-'Form GSTR 9 Online'!C125</f>
        <v>0</v>
      </c>
      <c r="D125" s="396">
        <f>+'Form GSTR 9'!D125-'Form GSTR 9 Online'!D125</f>
        <v>0</v>
      </c>
      <c r="E125" s="396">
        <f>+'Form GSTR 9'!E125-'Form GSTR 9 Online'!E125</f>
        <v>0</v>
      </c>
      <c r="F125" s="396">
        <f>+'Form GSTR 9'!F125-'Form GSTR 9 Online'!F125</f>
        <v>0</v>
      </c>
      <c r="G125" s="393" t="s">
        <v>119</v>
      </c>
      <c r="H125" s="393" t="s">
        <v>119</v>
      </c>
      <c r="I125" s="393" t="s">
        <v>119</v>
      </c>
    </row>
    <row r="126" spans="1:9" ht="33.75">
      <c r="A126" s="409" t="s">
        <v>139</v>
      </c>
      <c r="B126" s="423" t="s">
        <v>257</v>
      </c>
      <c r="C126" s="396">
        <f>+'Form GSTR 9'!C126-'Form GSTR 9 Online'!C126</f>
        <v>0</v>
      </c>
      <c r="D126" s="396">
        <f>+'Form GSTR 9'!D126-'Form GSTR 9 Online'!D126</f>
        <v>0</v>
      </c>
      <c r="E126" s="396">
        <f>+'Form GSTR 9'!E126-'Form GSTR 9 Online'!E126</f>
        <v>0</v>
      </c>
      <c r="F126" s="396">
        <f>+'Form GSTR 9'!F126-'Form GSTR 9 Online'!F126</f>
        <v>0</v>
      </c>
      <c r="G126" s="417" t="s">
        <v>119</v>
      </c>
      <c r="H126" s="417" t="s">
        <v>119</v>
      </c>
      <c r="I126" s="417" t="s">
        <v>119</v>
      </c>
    </row>
    <row r="127" spans="1:9" ht="33.75">
      <c r="A127" s="409" t="s">
        <v>141</v>
      </c>
      <c r="B127" s="423" t="s">
        <v>258</v>
      </c>
      <c r="C127" s="396">
        <f>+'Form GSTR 9'!C127-'Form GSTR 9 Online'!C127</f>
        <v>0</v>
      </c>
      <c r="D127" s="396">
        <f>+'Form GSTR 9'!D127-'Form GSTR 9 Online'!D127</f>
        <v>0</v>
      </c>
      <c r="E127" s="396">
        <f>+'Form GSTR 9'!E127-'Form GSTR 9 Online'!E127</f>
        <v>0</v>
      </c>
      <c r="F127" s="396">
        <f>+'Form GSTR 9'!F127-'Form GSTR 9 Online'!F127</f>
        <v>0</v>
      </c>
      <c r="G127" s="417" t="s">
        <v>119</v>
      </c>
      <c r="H127" s="417" t="s">
        <v>119</v>
      </c>
      <c r="I127" s="417" t="s">
        <v>119</v>
      </c>
    </row>
    <row r="128" spans="1:9" ht="33.75">
      <c r="A128" s="413" t="s">
        <v>143</v>
      </c>
      <c r="B128" s="423" t="s">
        <v>259</v>
      </c>
      <c r="C128" s="396">
        <f>+'Form GSTR 9'!C128-'Form GSTR 9 Online'!C128</f>
        <v>0</v>
      </c>
      <c r="D128" s="396">
        <f>+'Form GSTR 9'!D128-'Form GSTR 9 Online'!D128</f>
        <v>0</v>
      </c>
      <c r="E128" s="396">
        <f>+'Form GSTR 9'!E128-'Form GSTR 9 Online'!E128</f>
        <v>0</v>
      </c>
      <c r="F128" s="396">
        <f>+'Form GSTR 9'!F128-'Form GSTR 9 Online'!F128</f>
        <v>0</v>
      </c>
      <c r="G128" s="396">
        <f>+'Form GSTR 9'!G128-'Form GSTR 9 Online'!G128</f>
        <v>0</v>
      </c>
      <c r="H128" s="396">
        <f>+'Form GSTR 9'!H128-'Form GSTR 9 Online'!H128</f>
        <v>0</v>
      </c>
      <c r="I128" s="396">
        <f>+'Form GSTR 9'!I128-'Form GSTR 9 Online'!I128</f>
        <v>0</v>
      </c>
    </row>
    <row r="129" spans="1:9" ht="67.5">
      <c r="A129" s="413" t="s">
        <v>145</v>
      </c>
      <c r="B129" s="423" t="s">
        <v>260</v>
      </c>
      <c r="C129" s="396">
        <f>+'Form GSTR 9'!C129-'Form GSTR 9 Online'!C129</f>
        <v>0</v>
      </c>
      <c r="D129" s="396">
        <f>+'Form GSTR 9'!D129-'Form GSTR 9 Online'!D129</f>
        <v>0</v>
      </c>
      <c r="E129" s="396">
        <f>+'Form GSTR 9'!E129-'Form GSTR 9 Online'!E129</f>
        <v>0</v>
      </c>
      <c r="F129" s="396">
        <f>+'Form GSTR 9'!F129-'Form GSTR 9 Online'!F129</f>
        <v>0</v>
      </c>
      <c r="G129" s="396">
        <f>+'Form GSTR 9'!G129-'Form GSTR 9 Online'!G129</f>
        <v>0</v>
      </c>
      <c r="H129" s="396">
        <f>+'Form GSTR 9'!H129-'Form GSTR 9 Online'!H129</f>
        <v>0</v>
      </c>
      <c r="I129" s="396">
        <f>+'Form GSTR 9'!I129-'Form GSTR 9 Online'!I129</f>
        <v>0</v>
      </c>
    </row>
    <row r="130" spans="1:9" ht="56.25">
      <c r="A130" s="413" t="s">
        <v>147</v>
      </c>
      <c r="B130" s="423" t="s">
        <v>261</v>
      </c>
      <c r="C130" s="396">
        <f>+'Form GSTR 9'!C130-'Form GSTR 9 Online'!C130</f>
        <v>0</v>
      </c>
      <c r="D130" s="396">
        <f>+'Form GSTR 9'!D130-'Form GSTR 9 Online'!D130</f>
        <v>0</v>
      </c>
      <c r="E130" s="396">
        <f>+'Form GSTR 9'!E130-'Form GSTR 9 Online'!E130</f>
        <v>0</v>
      </c>
      <c r="F130" s="396">
        <f>+'Form GSTR 9'!F130-'Form GSTR 9 Online'!F130</f>
        <v>0</v>
      </c>
      <c r="G130" s="396">
        <f>+'Form GSTR 9'!G130-'Form GSTR 9 Online'!G130</f>
        <v>0</v>
      </c>
      <c r="H130" s="396">
        <f>+'Form GSTR 9'!H130-'Form GSTR 9 Online'!H130</f>
        <v>0</v>
      </c>
      <c r="I130" s="396">
        <f>+'Form GSTR 9'!I130-'Form GSTR 9 Online'!I130</f>
        <v>0</v>
      </c>
    </row>
    <row r="131" spans="1:9" ht="15" customHeight="1">
      <c r="A131" s="410">
        <v>16</v>
      </c>
      <c r="B131" s="894" t="s">
        <v>262</v>
      </c>
      <c r="C131" s="894"/>
      <c r="D131" s="894"/>
      <c r="E131" s="894"/>
      <c r="F131" s="894"/>
      <c r="G131" s="894"/>
      <c r="H131" s="894"/>
      <c r="I131" s="894"/>
    </row>
    <row r="132" spans="1:9" ht="15" customHeight="1">
      <c r="A132" s="903" t="s">
        <v>119</v>
      </c>
      <c r="B132" s="899" t="s">
        <v>252</v>
      </c>
      <c r="C132" s="899"/>
      <c r="D132" s="899"/>
      <c r="E132" s="411" t="s">
        <v>129</v>
      </c>
      <c r="F132" s="411" t="s">
        <v>130</v>
      </c>
      <c r="G132" s="411" t="s">
        <v>131</v>
      </c>
      <c r="H132" s="411" t="s">
        <v>132</v>
      </c>
      <c r="I132" s="411" t="s">
        <v>133</v>
      </c>
    </row>
    <row r="133" spans="1:9" ht="15" customHeight="1">
      <c r="A133" s="904"/>
      <c r="B133" s="899">
        <v>1</v>
      </c>
      <c r="C133" s="899"/>
      <c r="D133" s="899"/>
      <c r="E133" s="411">
        <v>2</v>
      </c>
      <c r="F133" s="411">
        <v>3</v>
      </c>
      <c r="G133" s="411">
        <v>4</v>
      </c>
      <c r="H133" s="411">
        <v>5</v>
      </c>
      <c r="I133" s="411">
        <v>6</v>
      </c>
    </row>
    <row r="134" spans="1:9" ht="15" customHeight="1">
      <c r="A134" s="413" t="s">
        <v>135</v>
      </c>
      <c r="B134" s="900" t="s">
        <v>263</v>
      </c>
      <c r="C134" s="901"/>
      <c r="D134" s="902"/>
      <c r="E134" s="396">
        <f>+'Form GSTR 9'!E134-'Form GSTR 9 Online'!E134</f>
        <v>0</v>
      </c>
      <c r="F134" s="424" t="s">
        <v>119</v>
      </c>
      <c r="G134" s="424" t="s">
        <v>119</v>
      </c>
      <c r="H134" s="424" t="s">
        <v>119</v>
      </c>
      <c r="I134" s="424" t="s">
        <v>119</v>
      </c>
    </row>
    <row r="135" spans="1:9" ht="15" customHeight="1">
      <c r="A135" s="413" t="s">
        <v>137</v>
      </c>
      <c r="B135" s="900" t="s">
        <v>264</v>
      </c>
      <c r="C135" s="901"/>
      <c r="D135" s="902"/>
      <c r="E135" s="396">
        <f>+'Form GSTR 9'!E135-'Form GSTR 9 Online'!E135</f>
        <v>0</v>
      </c>
      <c r="F135" s="396">
        <f>+'Form GSTR 9'!F135-'Form GSTR 9 Online'!F135</f>
        <v>0</v>
      </c>
      <c r="G135" s="396">
        <f>+'Form GSTR 9'!G135-'Form GSTR 9 Online'!G135</f>
        <v>0</v>
      </c>
      <c r="H135" s="396">
        <f>+'Form GSTR 9'!H135-'Form GSTR 9 Online'!H135</f>
        <v>0</v>
      </c>
      <c r="I135" s="396">
        <f>+'Form GSTR 9'!I135-'Form GSTR 9 Online'!I135</f>
        <v>0</v>
      </c>
    </row>
    <row r="136" spans="1:9" ht="24" customHeight="1">
      <c r="A136" s="413" t="s">
        <v>139</v>
      </c>
      <c r="B136" s="900" t="s">
        <v>265</v>
      </c>
      <c r="C136" s="901"/>
      <c r="D136" s="902"/>
      <c r="E136" s="396">
        <f>+'Form GSTR 9'!E136-'Form GSTR 9 Online'!E136</f>
        <v>0</v>
      </c>
      <c r="F136" s="396">
        <f>+'Form GSTR 9'!F136-'Form GSTR 9 Online'!F136</f>
        <v>0</v>
      </c>
      <c r="G136" s="396">
        <f>+'Form GSTR 9'!G136-'Form GSTR 9 Online'!G136</f>
        <v>0</v>
      </c>
      <c r="H136" s="396">
        <f>+'Form GSTR 9'!H136-'Form GSTR 9 Online'!H136</f>
        <v>0</v>
      </c>
      <c r="I136" s="396">
        <f>+'Form GSTR 9'!I136-'Form GSTR 9 Online'!I136</f>
        <v>0</v>
      </c>
    </row>
    <row r="137" spans="1:9" ht="15" customHeight="1">
      <c r="A137" s="410">
        <v>17</v>
      </c>
      <c r="B137" s="894" t="s">
        <v>266</v>
      </c>
      <c r="C137" s="894"/>
      <c r="D137" s="894"/>
      <c r="E137" s="894"/>
      <c r="F137" s="894"/>
      <c r="G137" s="894"/>
      <c r="H137" s="894"/>
      <c r="I137" s="894"/>
    </row>
    <row r="138" spans="1:9" ht="33.75">
      <c r="A138" s="411" t="s">
        <v>267</v>
      </c>
      <c r="B138" s="411" t="s">
        <v>268</v>
      </c>
      <c r="C138" s="411" t="s">
        <v>269</v>
      </c>
      <c r="D138" s="411" t="s">
        <v>129</v>
      </c>
      <c r="E138" s="411" t="s">
        <v>270</v>
      </c>
      <c r="F138" s="411" t="s">
        <v>130</v>
      </c>
      <c r="G138" s="411" t="s">
        <v>131</v>
      </c>
      <c r="H138" s="411" t="s">
        <v>132</v>
      </c>
      <c r="I138" s="411" t="s">
        <v>133</v>
      </c>
    </row>
    <row r="139" spans="1:9" ht="15" customHeight="1">
      <c r="A139" s="411">
        <v>1</v>
      </c>
      <c r="B139" s="411">
        <v>2</v>
      </c>
      <c r="C139" s="411">
        <v>3</v>
      </c>
      <c r="D139" s="411">
        <v>4</v>
      </c>
      <c r="E139" s="411">
        <v>5</v>
      </c>
      <c r="F139" s="411">
        <v>6</v>
      </c>
      <c r="G139" s="411">
        <v>7</v>
      </c>
      <c r="H139" s="411">
        <v>8</v>
      </c>
      <c r="I139" s="411">
        <v>9</v>
      </c>
    </row>
    <row r="140" spans="1:9" ht="15" customHeight="1">
      <c r="A140" s="425" t="s">
        <v>119</v>
      </c>
      <c r="B140" s="425" t="s">
        <v>119</v>
      </c>
      <c r="C140" s="425" t="s">
        <v>119</v>
      </c>
      <c r="D140" s="425" t="s">
        <v>119</v>
      </c>
      <c r="E140" s="425" t="s">
        <v>119</v>
      </c>
      <c r="F140" s="425" t="s">
        <v>119</v>
      </c>
      <c r="G140" s="425" t="s">
        <v>119</v>
      </c>
      <c r="H140" s="425" t="s">
        <v>119</v>
      </c>
      <c r="I140" s="425" t="s">
        <v>119</v>
      </c>
    </row>
    <row r="141" spans="1:9" ht="15" customHeight="1">
      <c r="A141" s="410">
        <v>18</v>
      </c>
      <c r="B141" s="426"/>
      <c r="C141" s="426"/>
      <c r="D141" s="894" t="s">
        <v>271</v>
      </c>
      <c r="E141" s="894"/>
      <c r="F141" s="894"/>
      <c r="G141" s="894"/>
      <c r="H141" s="895"/>
      <c r="I141" s="895"/>
    </row>
    <row r="142" spans="1:9" ht="15" customHeight="1">
      <c r="A142" s="427" t="s">
        <v>272</v>
      </c>
      <c r="B142" s="411" t="s">
        <v>268</v>
      </c>
      <c r="C142" s="411" t="s">
        <v>269</v>
      </c>
      <c r="D142" s="411" t="s">
        <v>129</v>
      </c>
      <c r="E142" s="411" t="s">
        <v>270</v>
      </c>
      <c r="F142" s="411" t="s">
        <v>130</v>
      </c>
      <c r="G142" s="411" t="s">
        <v>131</v>
      </c>
      <c r="H142" s="411" t="s">
        <v>132</v>
      </c>
      <c r="I142" s="411" t="s">
        <v>133</v>
      </c>
    </row>
    <row r="143" spans="1:9" ht="15" customHeight="1">
      <c r="A143" s="411">
        <v>1</v>
      </c>
      <c r="B143" s="411">
        <v>2</v>
      </c>
      <c r="C143" s="411">
        <v>3</v>
      </c>
      <c r="D143" s="411">
        <v>4</v>
      </c>
      <c r="E143" s="411">
        <v>5</v>
      </c>
      <c r="F143" s="411">
        <v>6</v>
      </c>
      <c r="G143" s="411">
        <v>7</v>
      </c>
      <c r="H143" s="411">
        <v>8</v>
      </c>
      <c r="I143" s="411">
        <v>9</v>
      </c>
    </row>
    <row r="144" spans="1:9" ht="15" customHeight="1">
      <c r="A144" s="425" t="s">
        <v>119</v>
      </c>
      <c r="B144" s="425" t="s">
        <v>119</v>
      </c>
      <c r="C144" s="425" t="s">
        <v>119</v>
      </c>
      <c r="D144" s="425" t="s">
        <v>119</v>
      </c>
      <c r="E144" s="425" t="s">
        <v>119</v>
      </c>
      <c r="F144" s="425" t="s">
        <v>119</v>
      </c>
      <c r="G144" s="425" t="s">
        <v>119</v>
      </c>
      <c r="H144" s="425" t="s">
        <v>119</v>
      </c>
      <c r="I144" s="425" t="s">
        <v>119</v>
      </c>
    </row>
    <row r="145" spans="1:9" ht="15" customHeight="1">
      <c r="A145" s="410">
        <v>19</v>
      </c>
      <c r="B145" s="426"/>
      <c r="C145" s="426"/>
      <c r="D145" s="894" t="s">
        <v>273</v>
      </c>
      <c r="E145" s="894"/>
      <c r="F145" s="894"/>
      <c r="G145" s="894"/>
      <c r="H145" s="895"/>
      <c r="I145" s="895"/>
    </row>
    <row r="146" spans="1:9" ht="15" customHeight="1">
      <c r="A146" s="421" t="s">
        <v>119</v>
      </c>
      <c r="B146" s="896" t="s">
        <v>179</v>
      </c>
      <c r="C146" s="897"/>
      <c r="D146" s="897"/>
      <c r="E146" s="898"/>
      <c r="F146" s="899" t="s">
        <v>247</v>
      </c>
      <c r="G146" s="899"/>
      <c r="H146" s="899" t="s">
        <v>248</v>
      </c>
      <c r="I146" s="899"/>
    </row>
    <row r="147" spans="1:9" ht="15" customHeight="1">
      <c r="A147" s="421" t="s">
        <v>119</v>
      </c>
      <c r="B147" s="896">
        <v>1</v>
      </c>
      <c r="C147" s="897"/>
      <c r="D147" s="897"/>
      <c r="E147" s="898"/>
      <c r="F147" s="899">
        <v>2</v>
      </c>
      <c r="G147" s="899"/>
      <c r="H147" s="899">
        <v>3</v>
      </c>
      <c r="I147" s="899"/>
    </row>
    <row r="148" spans="1:9" ht="15" customHeight="1">
      <c r="A148" s="409" t="s">
        <v>135</v>
      </c>
      <c r="B148" s="891" t="s">
        <v>104</v>
      </c>
      <c r="C148" s="892"/>
      <c r="D148" s="892"/>
      <c r="E148" s="893"/>
      <c r="F148" s="949">
        <f>+'Form GSTR 9'!F148:G148-'Form GSTR 9 Online'!F148:G148</f>
        <v>0</v>
      </c>
      <c r="G148" s="949"/>
      <c r="H148" s="949">
        <f>+'Form GSTR 9'!H148:I148-'Form GSTR 9 Online'!H148:I148</f>
        <v>0</v>
      </c>
      <c r="I148" s="949"/>
    </row>
    <row r="149" spans="1:9" ht="15" customHeight="1">
      <c r="A149" s="409" t="s">
        <v>137</v>
      </c>
      <c r="B149" s="891" t="s">
        <v>274</v>
      </c>
      <c r="C149" s="892"/>
      <c r="D149" s="892"/>
      <c r="E149" s="893"/>
      <c r="F149" s="949">
        <f>+'Form GSTR 9'!F149:G149-'Form GSTR 9 Online'!F149:G149</f>
        <v>0</v>
      </c>
      <c r="G149" s="949"/>
      <c r="H149" s="949">
        <f>+'Form GSTR 9'!H149:I149-'Form GSTR 9 Online'!H149:I149</f>
        <v>0</v>
      </c>
      <c r="I149" s="949"/>
    </row>
    <row r="151" spans="1:9">
      <c r="A151" s="946" t="s">
        <v>275</v>
      </c>
      <c r="B151" s="946"/>
      <c r="C151" s="946"/>
      <c r="D151" s="946"/>
      <c r="E151" s="946"/>
      <c r="F151" s="946"/>
      <c r="G151" s="946"/>
      <c r="H151" s="946"/>
      <c r="I151" s="946"/>
    </row>
    <row r="152" spans="1:9">
      <c r="A152" s="947" t="s">
        <v>276</v>
      </c>
      <c r="B152" s="947"/>
      <c r="C152" s="947"/>
      <c r="D152" s="947"/>
      <c r="E152" s="947"/>
      <c r="F152" s="947"/>
      <c r="G152" s="947"/>
      <c r="H152" s="947"/>
      <c r="I152" s="947"/>
    </row>
    <row r="153" spans="1:9">
      <c r="B153" s="428" t="s">
        <v>202</v>
      </c>
      <c r="C153" s="428" t="s">
        <v>277</v>
      </c>
    </row>
    <row r="154" spans="1:9">
      <c r="A154" s="428" t="s">
        <v>278</v>
      </c>
      <c r="B154" s="428" t="s">
        <v>202</v>
      </c>
      <c r="C154" s="428" t="s">
        <v>202</v>
      </c>
      <c r="D154" s="428" t="s">
        <v>202</v>
      </c>
      <c r="E154" s="428" t="s">
        <v>202</v>
      </c>
      <c r="F154" s="428" t="s">
        <v>202</v>
      </c>
      <c r="G154" s="428" t="s">
        <v>202</v>
      </c>
      <c r="H154" s="428" t="s">
        <v>279</v>
      </c>
    </row>
    <row r="155" spans="1:9">
      <c r="A155" s="948" t="s">
        <v>280</v>
      </c>
      <c r="B155" s="948"/>
    </row>
    <row r="156" spans="1:9">
      <c r="A156" s="428" t="s">
        <v>281</v>
      </c>
      <c r="B156" s="428" t="s">
        <v>202</v>
      </c>
      <c r="C156" s="428" t="s">
        <v>202</v>
      </c>
      <c r="D156" s="428" t="s">
        <v>202</v>
      </c>
      <c r="E156" s="428" t="s">
        <v>202</v>
      </c>
      <c r="F156" s="428" t="s">
        <v>282</v>
      </c>
    </row>
  </sheetData>
  <sheetProtection sheet="1" objects="1" scenarios="1"/>
  <mergeCells count="164">
    <mergeCell ref="A1:I1"/>
    <mergeCell ref="A2:I2"/>
    <mergeCell ref="A3:I3"/>
    <mergeCell ref="B4:I4"/>
    <mergeCell ref="B5:C5"/>
    <mergeCell ref="D5:I5"/>
    <mergeCell ref="B9:I9"/>
    <mergeCell ref="A10:A12"/>
    <mergeCell ref="B10:D10"/>
    <mergeCell ref="E10:I10"/>
    <mergeCell ref="B11:D11"/>
    <mergeCell ref="B12:D12"/>
    <mergeCell ref="B6:C6"/>
    <mergeCell ref="D6:I6"/>
    <mergeCell ref="B7:C7"/>
    <mergeCell ref="D7:I7"/>
    <mergeCell ref="B8:C8"/>
    <mergeCell ref="D8:I8"/>
    <mergeCell ref="B19:D19"/>
    <mergeCell ref="B20:D20"/>
    <mergeCell ref="B21:D21"/>
    <mergeCell ref="B22:D22"/>
    <mergeCell ref="B23:D23"/>
    <mergeCell ref="B24:D24"/>
    <mergeCell ref="B13:I13"/>
    <mergeCell ref="B14:D14"/>
    <mergeCell ref="B15:D15"/>
    <mergeCell ref="B16:D16"/>
    <mergeCell ref="B17:D17"/>
    <mergeCell ref="B18:D18"/>
    <mergeCell ref="B31:D31"/>
    <mergeCell ref="B32:D32"/>
    <mergeCell ref="B33:D33"/>
    <mergeCell ref="B34:D34"/>
    <mergeCell ref="B35:D35"/>
    <mergeCell ref="B36:D36"/>
    <mergeCell ref="B25:D25"/>
    <mergeCell ref="B26:D26"/>
    <mergeCell ref="B27:D27"/>
    <mergeCell ref="B28:I28"/>
    <mergeCell ref="B29:D29"/>
    <mergeCell ref="B30:D30"/>
    <mergeCell ref="B43:I43"/>
    <mergeCell ref="A44:A45"/>
    <mergeCell ref="B44:D44"/>
    <mergeCell ref="B45:D45"/>
    <mergeCell ref="B46:I46"/>
    <mergeCell ref="B47:E47"/>
    <mergeCell ref="B37:D37"/>
    <mergeCell ref="B38:D38"/>
    <mergeCell ref="B39:D39"/>
    <mergeCell ref="B40:D40"/>
    <mergeCell ref="B41:D41"/>
    <mergeCell ref="B42:D42"/>
    <mergeCell ref="A57:A58"/>
    <mergeCell ref="B57:D58"/>
    <mergeCell ref="B59:E59"/>
    <mergeCell ref="B60:E60"/>
    <mergeCell ref="B61:E61"/>
    <mergeCell ref="B62:E62"/>
    <mergeCell ref="A48:A50"/>
    <mergeCell ref="B48:D50"/>
    <mergeCell ref="A51:A53"/>
    <mergeCell ref="B51:D53"/>
    <mergeCell ref="A54:A56"/>
    <mergeCell ref="B54:D56"/>
    <mergeCell ref="B69:I69"/>
    <mergeCell ref="B70:E70"/>
    <mergeCell ref="B71:E71"/>
    <mergeCell ref="B72:E72"/>
    <mergeCell ref="B73:E73"/>
    <mergeCell ref="B74:E74"/>
    <mergeCell ref="B63:E63"/>
    <mergeCell ref="B64:E64"/>
    <mergeCell ref="B65:E65"/>
    <mergeCell ref="B66:E66"/>
    <mergeCell ref="B67:E67"/>
    <mergeCell ref="B68:E68"/>
    <mergeCell ref="B81:E81"/>
    <mergeCell ref="B82:E82"/>
    <mergeCell ref="B83:E83"/>
    <mergeCell ref="B84:E84"/>
    <mergeCell ref="B85:E85"/>
    <mergeCell ref="B86:E86"/>
    <mergeCell ref="B75:E75"/>
    <mergeCell ref="B76:E76"/>
    <mergeCell ref="B77:E77"/>
    <mergeCell ref="B78:E78"/>
    <mergeCell ref="B79:E79"/>
    <mergeCell ref="B80:I80"/>
    <mergeCell ref="A93:A94"/>
    <mergeCell ref="B93:C94"/>
    <mergeCell ref="D93:D94"/>
    <mergeCell ref="E93:E94"/>
    <mergeCell ref="F93:I93"/>
    <mergeCell ref="B95:C95"/>
    <mergeCell ref="B87:E87"/>
    <mergeCell ref="B88:E88"/>
    <mergeCell ref="B89:E89"/>
    <mergeCell ref="B90:E90"/>
    <mergeCell ref="B91:E91"/>
    <mergeCell ref="B92:I92"/>
    <mergeCell ref="B102:C102"/>
    <mergeCell ref="B103:C103"/>
    <mergeCell ref="A104:A105"/>
    <mergeCell ref="B104:I104"/>
    <mergeCell ref="B105:I105"/>
    <mergeCell ref="A106:A107"/>
    <mergeCell ref="B106:D106"/>
    <mergeCell ref="B107:D107"/>
    <mergeCell ref="B96:C96"/>
    <mergeCell ref="B97:C97"/>
    <mergeCell ref="B98:C98"/>
    <mergeCell ref="B99:C99"/>
    <mergeCell ref="B100:C100"/>
    <mergeCell ref="B101:C101"/>
    <mergeCell ref="F114:G114"/>
    <mergeCell ref="H114:I114"/>
    <mergeCell ref="A115:A119"/>
    <mergeCell ref="B115:E115"/>
    <mergeCell ref="B116:E116"/>
    <mergeCell ref="B117:E117"/>
    <mergeCell ref="B108:D108"/>
    <mergeCell ref="B109:D109"/>
    <mergeCell ref="B110:D110"/>
    <mergeCell ref="B111:D111"/>
    <mergeCell ref="B112:I112"/>
    <mergeCell ref="A113:A114"/>
    <mergeCell ref="B113:E113"/>
    <mergeCell ref="F113:G113"/>
    <mergeCell ref="H113:I113"/>
    <mergeCell ref="B114:E114"/>
    <mergeCell ref="B120:I120"/>
    <mergeCell ref="B121:I121"/>
    <mergeCell ref="A122:A123"/>
    <mergeCell ref="B131:I131"/>
    <mergeCell ref="A132:A133"/>
    <mergeCell ref="B132:D132"/>
    <mergeCell ref="B133:D133"/>
    <mergeCell ref="B118:E118"/>
    <mergeCell ref="B119:E119"/>
    <mergeCell ref="D145:G145"/>
    <mergeCell ref="H145:I145"/>
    <mergeCell ref="B146:E146"/>
    <mergeCell ref="F146:G146"/>
    <mergeCell ref="H146:I146"/>
    <mergeCell ref="B147:E147"/>
    <mergeCell ref="F147:G147"/>
    <mergeCell ref="H147:I147"/>
    <mergeCell ref="B134:D134"/>
    <mergeCell ref="B135:D135"/>
    <mergeCell ref="B136:D136"/>
    <mergeCell ref="B137:I137"/>
    <mergeCell ref="D141:G141"/>
    <mergeCell ref="H141:I141"/>
    <mergeCell ref="A151:I151"/>
    <mergeCell ref="A152:I152"/>
    <mergeCell ref="A155:B155"/>
    <mergeCell ref="B148:E148"/>
    <mergeCell ref="F148:G148"/>
    <mergeCell ref="H148:I148"/>
    <mergeCell ref="B149:E149"/>
    <mergeCell ref="F149:G149"/>
    <mergeCell ref="H149:I149"/>
  </mergeCells>
  <pageMargins left="0.25" right="0.25" top="0.75" bottom="0.75" header="0.3" footer="0.3"/>
  <pageSetup paperSize="9" scale="90" orientation="portrait" blackAndWhite="1" horizontalDpi="0" verticalDpi="0" r:id="rId1"/>
  <headerFooter>
    <oddFooter>&amp;R&amp;8gstr9ver1.00vk</oddFooter>
  </headerFooter>
</worksheet>
</file>

<file path=xl/worksheets/sheet2.xml><?xml version="1.0" encoding="utf-8"?>
<worksheet xmlns="http://schemas.openxmlformats.org/spreadsheetml/2006/main" xmlns:r="http://schemas.openxmlformats.org/officeDocument/2006/relationships">
  <sheetPr codeName="Sheet2"/>
  <dimension ref="A1:Y106"/>
  <sheetViews>
    <sheetView topLeftCell="B1" workbookViewId="0">
      <selection activeCell="R31" sqref="R31:R33"/>
    </sheetView>
  </sheetViews>
  <sheetFormatPr defaultRowHeight="12.75"/>
  <cols>
    <col min="2" max="2" width="13.28515625" customWidth="1"/>
    <col min="3" max="3" width="14.140625" customWidth="1"/>
    <col min="4" max="4" width="13.42578125" customWidth="1"/>
    <col min="5" max="5" width="13.28515625" customWidth="1"/>
    <col min="6" max="6" width="12.7109375" customWidth="1"/>
    <col min="7" max="8" width="10.7109375" customWidth="1"/>
    <col min="9" max="9" width="13.7109375" customWidth="1"/>
    <col min="10" max="10" width="13.140625" customWidth="1"/>
    <col min="11" max="11" width="12.85546875" customWidth="1"/>
    <col min="12" max="12" width="13.42578125" customWidth="1"/>
    <col min="13" max="13" width="10.7109375" customWidth="1"/>
    <col min="14" max="14" width="12.42578125" customWidth="1"/>
    <col min="15" max="15" width="10.7109375" customWidth="1"/>
    <col min="16" max="16" width="12.7109375" customWidth="1"/>
    <col min="17" max="17" width="14.28515625" customWidth="1"/>
    <col min="18" max="18" width="10.7109375" customWidth="1"/>
    <col min="19" max="19" width="13.140625" customWidth="1"/>
    <col min="20" max="20" width="10.7109375" customWidth="1"/>
    <col min="21" max="21" width="13.5703125" customWidth="1"/>
    <col min="22" max="22" width="12.7109375" customWidth="1"/>
    <col min="23" max="23" width="10.7109375" customWidth="1"/>
    <col min="24" max="24" width="12.7109375" customWidth="1"/>
  </cols>
  <sheetData>
    <row r="1" spans="1:19" ht="13.5" thickBot="1">
      <c r="A1" s="347" t="str">
        <f>UPPER(co_name)</f>
        <v/>
      </c>
    </row>
    <row r="2" spans="1:19">
      <c r="A2" s="563" t="s">
        <v>0</v>
      </c>
      <c r="B2" s="578" t="s">
        <v>16</v>
      </c>
      <c r="C2" s="579"/>
      <c r="D2" s="579"/>
      <c r="E2" s="579"/>
      <c r="F2" s="579"/>
      <c r="G2" s="579"/>
      <c r="H2" s="579"/>
      <c r="I2" s="579"/>
      <c r="J2" s="580"/>
      <c r="K2" s="570" t="s">
        <v>21</v>
      </c>
      <c r="L2" s="571"/>
      <c r="M2" s="571"/>
      <c r="N2" s="571"/>
      <c r="O2" s="572"/>
      <c r="P2" s="581" t="s">
        <v>12</v>
      </c>
      <c r="Q2" s="583" t="s">
        <v>17</v>
      </c>
      <c r="R2" s="579"/>
      <c r="S2" s="580"/>
    </row>
    <row r="3" spans="1:19" ht="33" customHeight="1">
      <c r="A3" s="563"/>
      <c r="B3" s="573" t="s">
        <v>15</v>
      </c>
      <c r="C3" s="574"/>
      <c r="D3" s="574"/>
      <c r="E3" s="574"/>
      <c r="F3" s="574"/>
      <c r="G3" s="514" t="s">
        <v>14</v>
      </c>
      <c r="H3" s="514"/>
      <c r="I3" s="514"/>
      <c r="J3" s="69" t="s">
        <v>13</v>
      </c>
      <c r="K3" s="575" t="s">
        <v>22</v>
      </c>
      <c r="L3" s="576"/>
      <c r="M3" s="576"/>
      <c r="N3" s="576"/>
      <c r="O3" s="577"/>
      <c r="P3" s="582"/>
      <c r="Q3" s="564" t="s">
        <v>18</v>
      </c>
      <c r="R3" s="566" t="s">
        <v>19</v>
      </c>
      <c r="S3" s="568" t="s">
        <v>20</v>
      </c>
    </row>
    <row r="4" spans="1:19" ht="22.5">
      <c r="A4" s="563"/>
      <c r="B4" s="70" t="s">
        <v>7</v>
      </c>
      <c r="C4" s="44" t="s">
        <v>8</v>
      </c>
      <c r="D4" s="44" t="s">
        <v>9</v>
      </c>
      <c r="E4" s="44" t="s">
        <v>10</v>
      </c>
      <c r="F4" s="44" t="s">
        <v>11</v>
      </c>
      <c r="G4" s="45" t="s">
        <v>7</v>
      </c>
      <c r="H4" s="45" t="s">
        <v>8</v>
      </c>
      <c r="I4" s="45" t="s">
        <v>11</v>
      </c>
      <c r="J4" s="69" t="s">
        <v>50</v>
      </c>
      <c r="K4" s="71" t="s">
        <v>7</v>
      </c>
      <c r="L4" s="46" t="s">
        <v>8</v>
      </c>
      <c r="M4" s="46" t="s">
        <v>9</v>
      </c>
      <c r="N4" s="46" t="s">
        <v>10</v>
      </c>
      <c r="O4" s="72" t="s">
        <v>11</v>
      </c>
      <c r="P4" s="75" t="s">
        <v>50</v>
      </c>
      <c r="Q4" s="565"/>
      <c r="R4" s="567"/>
      <c r="S4" s="569"/>
    </row>
    <row r="5" spans="1:19">
      <c r="A5" s="98" t="str">
        <f>TEXT(s_period,"MMM-YY")</f>
        <v>Jan-17</v>
      </c>
      <c r="B5" s="348"/>
      <c r="C5" s="349"/>
      <c r="D5" s="349"/>
      <c r="E5" s="350">
        <f>D5</f>
        <v>0</v>
      </c>
      <c r="F5" s="349"/>
      <c r="G5" s="349"/>
      <c r="H5" s="349"/>
      <c r="I5" s="349"/>
      <c r="J5" s="351"/>
      <c r="K5" s="348"/>
      <c r="L5" s="349"/>
      <c r="M5" s="349"/>
      <c r="N5" s="352">
        <f t="shared" ref="N5:N16" si="0">M5</f>
        <v>0</v>
      </c>
      <c r="O5" s="351"/>
      <c r="P5" s="353"/>
      <c r="Q5" s="354"/>
      <c r="R5" s="349"/>
      <c r="S5" s="351"/>
    </row>
    <row r="6" spans="1:19">
      <c r="A6" s="98">
        <f>EOMONTH(A5,1)</f>
        <v>43524</v>
      </c>
      <c r="B6" s="348"/>
      <c r="C6" s="349"/>
      <c r="D6" s="349"/>
      <c r="E6" s="350">
        <f t="shared" ref="E6:E8" si="1">D6</f>
        <v>0</v>
      </c>
      <c r="F6" s="349"/>
      <c r="G6" s="349"/>
      <c r="H6" s="349"/>
      <c r="I6" s="349"/>
      <c r="J6" s="351"/>
      <c r="K6" s="348"/>
      <c r="L6" s="349"/>
      <c r="M6" s="349"/>
      <c r="N6" s="352">
        <f t="shared" si="0"/>
        <v>0</v>
      </c>
      <c r="O6" s="351"/>
      <c r="P6" s="353"/>
      <c r="Q6" s="354"/>
      <c r="R6" s="349"/>
      <c r="S6" s="351"/>
    </row>
    <row r="7" spans="1:19">
      <c r="A7" s="98">
        <f t="shared" ref="A7:A13" si="2">EOMONTH(A6,1)</f>
        <v>43555</v>
      </c>
      <c r="B7" s="348"/>
      <c r="C7" s="349"/>
      <c r="D7" s="349"/>
      <c r="E7" s="350">
        <f t="shared" si="1"/>
        <v>0</v>
      </c>
      <c r="F7" s="349"/>
      <c r="G7" s="349"/>
      <c r="H7" s="349"/>
      <c r="I7" s="349"/>
      <c r="J7" s="351"/>
      <c r="K7" s="348"/>
      <c r="L7" s="349"/>
      <c r="M7" s="349"/>
      <c r="N7" s="352">
        <f t="shared" si="0"/>
        <v>0</v>
      </c>
      <c r="O7" s="351"/>
      <c r="P7" s="353"/>
      <c r="Q7" s="354"/>
      <c r="R7" s="349"/>
      <c r="S7" s="351"/>
    </row>
    <row r="8" spans="1:19">
      <c r="A8" s="98">
        <f t="shared" si="2"/>
        <v>43585</v>
      </c>
      <c r="B8" s="348"/>
      <c r="C8" s="349"/>
      <c r="D8" s="349"/>
      <c r="E8" s="350">
        <f t="shared" si="1"/>
        <v>0</v>
      </c>
      <c r="F8" s="349"/>
      <c r="G8" s="349"/>
      <c r="H8" s="349"/>
      <c r="I8" s="349"/>
      <c r="J8" s="351"/>
      <c r="K8" s="348"/>
      <c r="L8" s="349"/>
      <c r="M8" s="349"/>
      <c r="N8" s="352">
        <f t="shared" si="0"/>
        <v>0</v>
      </c>
      <c r="O8" s="351"/>
      <c r="P8" s="353"/>
      <c r="Q8" s="354"/>
      <c r="R8" s="349"/>
      <c r="S8" s="351"/>
    </row>
    <row r="9" spans="1:19">
      <c r="A9" s="98">
        <f t="shared" si="2"/>
        <v>43616</v>
      </c>
      <c r="B9" s="348"/>
      <c r="C9" s="349"/>
      <c r="D9" s="349"/>
      <c r="E9" s="350">
        <f t="shared" ref="E9:E16" si="3">D9</f>
        <v>0</v>
      </c>
      <c r="F9" s="349"/>
      <c r="G9" s="349"/>
      <c r="H9" s="349"/>
      <c r="I9" s="349"/>
      <c r="J9" s="351"/>
      <c r="K9" s="348"/>
      <c r="L9" s="349"/>
      <c r="M9" s="349"/>
      <c r="N9" s="352">
        <f t="shared" si="0"/>
        <v>0</v>
      </c>
      <c r="O9" s="351"/>
      <c r="P9" s="353"/>
      <c r="Q9" s="354"/>
      <c r="R9" s="349"/>
      <c r="S9" s="351"/>
    </row>
    <row r="10" spans="1:19">
      <c r="A10" s="98">
        <f t="shared" si="2"/>
        <v>43646</v>
      </c>
      <c r="B10" s="348"/>
      <c r="C10" s="349"/>
      <c r="D10" s="349"/>
      <c r="E10" s="350">
        <f t="shared" si="3"/>
        <v>0</v>
      </c>
      <c r="F10" s="349"/>
      <c r="G10" s="349"/>
      <c r="H10" s="349"/>
      <c r="I10" s="349"/>
      <c r="J10" s="351"/>
      <c r="K10" s="348"/>
      <c r="L10" s="349"/>
      <c r="M10" s="349"/>
      <c r="N10" s="352">
        <f t="shared" si="0"/>
        <v>0</v>
      </c>
      <c r="O10" s="351"/>
      <c r="P10" s="353"/>
      <c r="Q10" s="354"/>
      <c r="R10" s="349"/>
      <c r="S10" s="351"/>
    </row>
    <row r="11" spans="1:19">
      <c r="A11" s="98">
        <f t="shared" si="2"/>
        <v>43677</v>
      </c>
      <c r="B11" s="348"/>
      <c r="C11" s="349"/>
      <c r="D11" s="349"/>
      <c r="E11" s="350">
        <f t="shared" si="3"/>
        <v>0</v>
      </c>
      <c r="F11" s="349"/>
      <c r="G11" s="349"/>
      <c r="H11" s="349"/>
      <c r="I11" s="349"/>
      <c r="J11" s="351"/>
      <c r="K11" s="348"/>
      <c r="L11" s="349"/>
      <c r="M11" s="349"/>
      <c r="N11" s="352">
        <f t="shared" si="0"/>
        <v>0</v>
      </c>
      <c r="O11" s="351"/>
      <c r="P11" s="353"/>
      <c r="Q11" s="354"/>
      <c r="R11" s="349"/>
      <c r="S11" s="351"/>
    </row>
    <row r="12" spans="1:19">
      <c r="A12" s="98">
        <f t="shared" si="2"/>
        <v>43708</v>
      </c>
      <c r="B12" s="348"/>
      <c r="C12" s="349"/>
      <c r="D12" s="349"/>
      <c r="E12" s="350">
        <f t="shared" si="3"/>
        <v>0</v>
      </c>
      <c r="F12" s="349"/>
      <c r="G12" s="349"/>
      <c r="H12" s="349"/>
      <c r="I12" s="349"/>
      <c r="J12" s="351"/>
      <c r="K12" s="348"/>
      <c r="L12" s="349"/>
      <c r="M12" s="349"/>
      <c r="N12" s="352">
        <f t="shared" si="0"/>
        <v>0</v>
      </c>
      <c r="O12" s="351"/>
      <c r="P12" s="353"/>
      <c r="Q12" s="354"/>
      <c r="R12" s="349"/>
      <c r="S12" s="351"/>
    </row>
    <row r="13" spans="1:19">
      <c r="A13" s="98">
        <f t="shared" si="2"/>
        <v>43738</v>
      </c>
      <c r="B13" s="348"/>
      <c r="C13" s="349"/>
      <c r="D13" s="349"/>
      <c r="E13" s="350">
        <f t="shared" si="3"/>
        <v>0</v>
      </c>
      <c r="F13" s="349"/>
      <c r="G13" s="349"/>
      <c r="H13" s="349"/>
      <c r="I13" s="349"/>
      <c r="J13" s="351"/>
      <c r="K13" s="348"/>
      <c r="L13" s="349"/>
      <c r="M13" s="349"/>
      <c r="N13" s="352">
        <f t="shared" si="0"/>
        <v>0</v>
      </c>
      <c r="O13" s="351"/>
      <c r="P13" s="353"/>
      <c r="Q13" s="354"/>
      <c r="R13" s="349"/>
      <c r="S13" s="351"/>
    </row>
    <row r="14" spans="1:19">
      <c r="A14" s="98" t="str">
        <f>IF(YEAR(ye)=2018,"",EOMONTH(A13,1))</f>
        <v/>
      </c>
      <c r="B14" s="348"/>
      <c r="C14" s="349"/>
      <c r="D14" s="349"/>
      <c r="E14" s="350">
        <f t="shared" si="3"/>
        <v>0</v>
      </c>
      <c r="F14" s="349"/>
      <c r="G14" s="349"/>
      <c r="H14" s="349"/>
      <c r="I14" s="349"/>
      <c r="J14" s="351"/>
      <c r="K14" s="348"/>
      <c r="L14" s="349"/>
      <c r="M14" s="349"/>
      <c r="N14" s="352">
        <f t="shared" si="0"/>
        <v>0</v>
      </c>
      <c r="O14" s="351"/>
      <c r="P14" s="353"/>
      <c r="Q14" s="354"/>
      <c r="R14" s="349"/>
      <c r="S14" s="351"/>
    </row>
    <row r="15" spans="1:19">
      <c r="A15" s="98" t="str">
        <f>IF(YEAR(ye)=2018,"",EOMONTH(A14,1))</f>
        <v/>
      </c>
      <c r="B15" s="348"/>
      <c r="C15" s="349"/>
      <c r="D15" s="349"/>
      <c r="E15" s="350">
        <f t="shared" si="3"/>
        <v>0</v>
      </c>
      <c r="F15" s="349"/>
      <c r="G15" s="349"/>
      <c r="H15" s="349"/>
      <c r="I15" s="349"/>
      <c r="J15" s="351"/>
      <c r="K15" s="348"/>
      <c r="L15" s="349"/>
      <c r="M15" s="349"/>
      <c r="N15" s="352">
        <f t="shared" si="0"/>
        <v>0</v>
      </c>
      <c r="O15" s="351"/>
      <c r="P15" s="353"/>
      <c r="Q15" s="354"/>
      <c r="R15" s="349"/>
      <c r="S15" s="351"/>
    </row>
    <row r="16" spans="1:19">
      <c r="A16" s="98" t="str">
        <f>IF(YEAR(ye)=2018,"",EOMONTH(A15,1))</f>
        <v/>
      </c>
      <c r="B16" s="348"/>
      <c r="C16" s="349"/>
      <c r="D16" s="349"/>
      <c r="E16" s="350">
        <f t="shared" si="3"/>
        <v>0</v>
      </c>
      <c r="F16" s="349"/>
      <c r="G16" s="349"/>
      <c r="H16" s="349"/>
      <c r="I16" s="349"/>
      <c r="J16" s="351"/>
      <c r="K16" s="348"/>
      <c r="L16" s="349"/>
      <c r="M16" s="349"/>
      <c r="N16" s="352">
        <f t="shared" si="0"/>
        <v>0</v>
      </c>
      <c r="O16" s="351"/>
      <c r="P16" s="353"/>
      <c r="Q16" s="354"/>
      <c r="R16" s="349"/>
      <c r="S16" s="351"/>
    </row>
    <row r="17" spans="1:25" ht="13.5" thickBot="1">
      <c r="A17" s="101"/>
      <c r="B17" s="60">
        <f>SUM(B5:B16)</f>
        <v>0</v>
      </c>
      <c r="C17" s="61">
        <f>SUM(C5:C16)</f>
        <v>0</v>
      </c>
      <c r="D17" s="61">
        <f>SUM(D5:D16)</f>
        <v>0</v>
      </c>
      <c r="E17" s="61">
        <f t="shared" ref="E17:F17" si="4">SUM(E5:E16)</f>
        <v>0</v>
      </c>
      <c r="F17" s="61">
        <f t="shared" si="4"/>
        <v>0</v>
      </c>
      <c r="G17" s="56">
        <f>SUM(G5:G16)</f>
        <v>0</v>
      </c>
      <c r="H17" s="56">
        <f t="shared" ref="H17:I17" si="5">SUM(H5:H16)</f>
        <v>0</v>
      </c>
      <c r="I17" s="56">
        <f t="shared" si="5"/>
        <v>0</v>
      </c>
      <c r="J17" s="64">
        <f>SUM(J5:J16)</f>
        <v>0</v>
      </c>
      <c r="K17" s="51">
        <f>SUM(K5:K16)</f>
        <v>0</v>
      </c>
      <c r="L17" s="53">
        <f t="shared" ref="L17:O17" si="6">SUM(L5:L16)</f>
        <v>0</v>
      </c>
      <c r="M17" s="53">
        <f t="shared" si="6"/>
        <v>0</v>
      </c>
      <c r="N17" s="53">
        <f t="shared" si="6"/>
        <v>0</v>
      </c>
      <c r="O17" s="74">
        <f t="shared" si="6"/>
        <v>0</v>
      </c>
      <c r="P17" s="76">
        <f>SUM(P5:P16)</f>
        <v>0</v>
      </c>
      <c r="Q17" s="91">
        <f>SUM(Q5:Q16)</f>
        <v>0</v>
      </c>
      <c r="R17" s="78">
        <f t="shared" ref="R17:S17" si="7">SUM(R5:R16)</f>
        <v>0</v>
      </c>
      <c r="S17" s="79">
        <f t="shared" si="7"/>
        <v>0</v>
      </c>
    </row>
    <row r="19" spans="1:25">
      <c r="A19" s="464" t="s">
        <v>0</v>
      </c>
      <c r="B19" s="438"/>
      <c r="C19" s="439"/>
      <c r="D19" s="439"/>
      <c r="E19" s="439"/>
      <c r="F19" s="439"/>
      <c r="G19" s="439"/>
      <c r="H19" s="439"/>
      <c r="I19" s="439"/>
      <c r="J19" s="439"/>
      <c r="K19" s="439"/>
      <c r="L19" s="439" t="s">
        <v>27</v>
      </c>
      <c r="M19" s="439"/>
      <c r="N19" s="439"/>
      <c r="O19" s="439"/>
      <c r="P19" s="439"/>
      <c r="Q19" s="439"/>
      <c r="R19" s="439"/>
      <c r="S19" s="439"/>
      <c r="T19" s="439"/>
      <c r="U19" s="439"/>
      <c r="V19" s="439"/>
      <c r="W19" s="440"/>
      <c r="X19" s="440"/>
      <c r="Y19" s="441"/>
    </row>
    <row r="20" spans="1:25">
      <c r="A20" s="465"/>
      <c r="B20" s="483" t="s">
        <v>8</v>
      </c>
      <c r="C20" s="484"/>
      <c r="D20" s="484"/>
      <c r="E20" s="484"/>
      <c r="F20" s="484"/>
      <c r="G20" s="484"/>
      <c r="H20" s="484"/>
      <c r="I20" s="485"/>
      <c r="J20" s="486" t="s">
        <v>9</v>
      </c>
      <c r="K20" s="487"/>
      <c r="L20" s="487"/>
      <c r="M20" s="487"/>
      <c r="N20" s="487"/>
      <c r="O20" s="487"/>
      <c r="P20" s="487"/>
      <c r="Q20" s="488"/>
      <c r="R20" s="496" t="s">
        <v>10</v>
      </c>
      <c r="S20" s="497"/>
      <c r="T20" s="497"/>
      <c r="U20" s="497"/>
      <c r="V20" s="497"/>
      <c r="W20" s="497"/>
      <c r="X20" s="497"/>
      <c r="Y20" s="497"/>
    </row>
    <row r="21" spans="1:25">
      <c r="A21" s="466"/>
      <c r="B21" s="23" t="s">
        <v>51</v>
      </c>
      <c r="C21" s="38" t="s">
        <v>23</v>
      </c>
      <c r="D21" s="38" t="s">
        <v>56</v>
      </c>
      <c r="E21" s="39" t="s">
        <v>24</v>
      </c>
      <c r="F21" s="39" t="s">
        <v>25</v>
      </c>
      <c r="G21" s="39" t="s">
        <v>26</v>
      </c>
      <c r="H21" s="39" t="s">
        <v>53</v>
      </c>
      <c r="I21" s="93" t="s">
        <v>52</v>
      </c>
      <c r="J21" s="24" t="s">
        <v>51</v>
      </c>
      <c r="K21" s="41" t="s">
        <v>23</v>
      </c>
      <c r="L21" s="103" t="s">
        <v>56</v>
      </c>
      <c r="M21" s="34" t="s">
        <v>24</v>
      </c>
      <c r="N21" s="34" t="s">
        <v>25</v>
      </c>
      <c r="O21" s="34" t="s">
        <v>26</v>
      </c>
      <c r="P21" s="34" t="s">
        <v>53</v>
      </c>
      <c r="Q21" s="92" t="s">
        <v>52</v>
      </c>
      <c r="R21" s="25" t="s">
        <v>51</v>
      </c>
      <c r="S21" s="43" t="s">
        <v>23</v>
      </c>
      <c r="T21" s="102" t="s">
        <v>56</v>
      </c>
      <c r="U21" s="36" t="s">
        <v>24</v>
      </c>
      <c r="V21" s="36" t="s">
        <v>25</v>
      </c>
      <c r="W21" s="36" t="s">
        <v>26</v>
      </c>
      <c r="X21" s="36" t="s">
        <v>53</v>
      </c>
      <c r="Y21" s="94" t="s">
        <v>52</v>
      </c>
    </row>
    <row r="22" spans="1:25">
      <c r="A22" s="98" t="str">
        <f>TEXT(s_period,"MMM-YY")</f>
        <v>Jan-17</v>
      </c>
      <c r="B22" s="376"/>
      <c r="C22" s="354"/>
      <c r="D22" s="354"/>
      <c r="E22" s="349"/>
      <c r="F22" s="355">
        <f t="shared" ref="F22:F33" si="8">SUM(B22:D22)-E22</f>
        <v>0</v>
      </c>
      <c r="G22" s="349"/>
      <c r="H22" s="355">
        <f>+C76+J76+C58</f>
        <v>0</v>
      </c>
      <c r="I22" s="17">
        <f>+F22-H22</f>
        <v>0</v>
      </c>
      <c r="J22" s="376"/>
      <c r="K22" s="354"/>
      <c r="L22" s="354">
        <f>+M5</f>
        <v>0</v>
      </c>
      <c r="M22" s="349"/>
      <c r="N22" s="352">
        <f t="shared" ref="N22:N33" si="9">SUM(J22:L22)-M22</f>
        <v>0</v>
      </c>
      <c r="O22" s="349"/>
      <c r="P22" s="352">
        <f>+D58+D76</f>
        <v>0</v>
      </c>
      <c r="Q22" s="73">
        <f t="shared" ref="Q22:Q33" si="10">+N22-P22</f>
        <v>0</v>
      </c>
      <c r="R22" s="376"/>
      <c r="S22" s="21">
        <f t="shared" ref="S22:S33" si="11">+K22</f>
        <v>0</v>
      </c>
      <c r="T22" s="21">
        <f t="shared" ref="T22:T33" si="12">+L22</f>
        <v>0</v>
      </c>
      <c r="U22" s="349"/>
      <c r="V22" s="356">
        <f t="shared" ref="V22:V33" si="13">SUM(R22:T22)-U22</f>
        <v>0</v>
      </c>
      <c r="W22" s="349"/>
      <c r="X22" s="356">
        <f>+E58+K76</f>
        <v>0</v>
      </c>
      <c r="Y22" s="12">
        <f>+V22-X22</f>
        <v>0</v>
      </c>
    </row>
    <row r="23" spans="1:25">
      <c r="A23" s="98">
        <f>EOMONTH(A22,1)</f>
        <v>43524</v>
      </c>
      <c r="B23" s="11">
        <f>+I22</f>
        <v>0</v>
      </c>
      <c r="C23" s="354"/>
      <c r="D23" s="354"/>
      <c r="E23" s="349"/>
      <c r="F23" s="355">
        <f t="shared" ref="F23:F25" si="14">SUM(B23:D23)-E23</f>
        <v>0</v>
      </c>
      <c r="G23" s="349"/>
      <c r="H23" s="355">
        <f t="shared" ref="H23:H25" si="15">+C77+J77+C59</f>
        <v>0</v>
      </c>
      <c r="I23" s="17">
        <f t="shared" ref="I23:I25" si="16">+F23-H23</f>
        <v>0</v>
      </c>
      <c r="J23" s="20">
        <f>+Q22</f>
        <v>0</v>
      </c>
      <c r="K23" s="354"/>
      <c r="L23" s="354">
        <f t="shared" ref="L23:L25" si="17">+M6</f>
        <v>0</v>
      </c>
      <c r="M23" s="349"/>
      <c r="N23" s="352">
        <f t="shared" ref="N23:N25" si="18">SUM(J23:L23)-M23</f>
        <v>0</v>
      </c>
      <c r="O23" s="349"/>
      <c r="P23" s="352">
        <f t="shared" ref="P23:P25" si="19">+D59+D77</f>
        <v>0</v>
      </c>
      <c r="Q23" s="73">
        <f t="shared" si="10"/>
        <v>0</v>
      </c>
      <c r="R23" s="16">
        <f>+Y22</f>
        <v>0</v>
      </c>
      <c r="S23" s="21">
        <f t="shared" ref="S23:S26" si="20">+K23</f>
        <v>0</v>
      </c>
      <c r="T23" s="21">
        <f t="shared" ref="T23:T26" si="21">+L23</f>
        <v>0</v>
      </c>
      <c r="U23" s="349"/>
      <c r="V23" s="356">
        <f t="shared" ref="V23:V26" si="22">SUM(R23:T23)-U23</f>
        <v>0</v>
      </c>
      <c r="W23" s="349"/>
      <c r="X23" s="356">
        <f t="shared" ref="X23:X26" si="23">+E59+K77</f>
        <v>0</v>
      </c>
      <c r="Y23" s="12">
        <f t="shared" ref="Y23:Y26" si="24">+V23-X23</f>
        <v>0</v>
      </c>
    </row>
    <row r="24" spans="1:25">
      <c r="A24" s="98">
        <f t="shared" ref="A24:A30" si="25">EOMONTH(A23,1)</f>
        <v>43555</v>
      </c>
      <c r="B24" s="11">
        <f t="shared" ref="B24:B30" si="26">+I23</f>
        <v>0</v>
      </c>
      <c r="C24" s="354"/>
      <c r="D24" s="354"/>
      <c r="E24" s="349"/>
      <c r="F24" s="355">
        <f t="shared" si="14"/>
        <v>0</v>
      </c>
      <c r="G24" s="349"/>
      <c r="H24" s="355">
        <f t="shared" si="15"/>
        <v>0</v>
      </c>
      <c r="I24" s="17">
        <f t="shared" si="16"/>
        <v>0</v>
      </c>
      <c r="J24" s="20">
        <f t="shared" ref="J24:J30" si="27">+Q23</f>
        <v>0</v>
      </c>
      <c r="K24" s="354"/>
      <c r="L24" s="354">
        <f t="shared" si="17"/>
        <v>0</v>
      </c>
      <c r="M24" s="349"/>
      <c r="N24" s="352">
        <f t="shared" si="18"/>
        <v>0</v>
      </c>
      <c r="O24" s="349"/>
      <c r="P24" s="352">
        <f t="shared" si="19"/>
        <v>0</v>
      </c>
      <c r="Q24" s="73">
        <f t="shared" si="10"/>
        <v>0</v>
      </c>
      <c r="R24" s="16">
        <f t="shared" ref="R24:R30" si="28">+Y23</f>
        <v>0</v>
      </c>
      <c r="S24" s="21">
        <f t="shared" si="20"/>
        <v>0</v>
      </c>
      <c r="T24" s="21">
        <f t="shared" si="21"/>
        <v>0</v>
      </c>
      <c r="U24" s="349"/>
      <c r="V24" s="356">
        <f t="shared" si="22"/>
        <v>0</v>
      </c>
      <c r="W24" s="349"/>
      <c r="X24" s="356">
        <f t="shared" si="23"/>
        <v>0</v>
      </c>
      <c r="Y24" s="12">
        <f t="shared" si="24"/>
        <v>0</v>
      </c>
    </row>
    <row r="25" spans="1:25">
      <c r="A25" s="98">
        <f t="shared" si="25"/>
        <v>43585</v>
      </c>
      <c r="B25" s="11">
        <f t="shared" si="26"/>
        <v>0</v>
      </c>
      <c r="C25" s="354"/>
      <c r="D25" s="354"/>
      <c r="E25" s="349"/>
      <c r="F25" s="355">
        <f t="shared" si="14"/>
        <v>0</v>
      </c>
      <c r="G25" s="349"/>
      <c r="H25" s="355">
        <f t="shared" si="15"/>
        <v>0</v>
      </c>
      <c r="I25" s="17">
        <f t="shared" si="16"/>
        <v>0</v>
      </c>
      <c r="J25" s="20">
        <f t="shared" si="27"/>
        <v>0</v>
      </c>
      <c r="K25" s="354"/>
      <c r="L25" s="354">
        <f t="shared" si="17"/>
        <v>0</v>
      </c>
      <c r="M25" s="349"/>
      <c r="N25" s="352">
        <f t="shared" si="18"/>
        <v>0</v>
      </c>
      <c r="O25" s="349"/>
      <c r="P25" s="352">
        <f t="shared" si="19"/>
        <v>0</v>
      </c>
      <c r="Q25" s="73">
        <f t="shared" si="10"/>
        <v>0</v>
      </c>
      <c r="R25" s="16">
        <f t="shared" si="28"/>
        <v>0</v>
      </c>
      <c r="S25" s="21">
        <f t="shared" si="20"/>
        <v>0</v>
      </c>
      <c r="T25" s="21">
        <f t="shared" si="21"/>
        <v>0</v>
      </c>
      <c r="U25" s="349"/>
      <c r="V25" s="356">
        <f t="shared" si="22"/>
        <v>0</v>
      </c>
      <c r="W25" s="349"/>
      <c r="X25" s="356">
        <f t="shared" si="23"/>
        <v>0</v>
      </c>
      <c r="Y25" s="12">
        <f t="shared" si="24"/>
        <v>0</v>
      </c>
    </row>
    <row r="26" spans="1:25">
      <c r="A26" s="98">
        <f t="shared" si="25"/>
        <v>43616</v>
      </c>
      <c r="B26" s="11">
        <f t="shared" si="26"/>
        <v>0</v>
      </c>
      <c r="C26" s="354"/>
      <c r="D26" s="354"/>
      <c r="E26" s="349"/>
      <c r="F26" s="355">
        <f t="shared" si="8"/>
        <v>0</v>
      </c>
      <c r="G26" s="349"/>
      <c r="H26" s="355">
        <f t="shared" ref="H26:H33" si="29">+C80+J80+C62</f>
        <v>0</v>
      </c>
      <c r="I26" s="17">
        <f t="shared" ref="I26:I33" si="30">+F26-H26</f>
        <v>0</v>
      </c>
      <c r="J26" s="20">
        <f t="shared" si="27"/>
        <v>0</v>
      </c>
      <c r="K26" s="354"/>
      <c r="L26" s="354">
        <f t="shared" ref="L26:L33" si="31">+M9</f>
        <v>0</v>
      </c>
      <c r="M26" s="349"/>
      <c r="N26" s="352">
        <f t="shared" si="9"/>
        <v>0</v>
      </c>
      <c r="O26" s="349"/>
      <c r="P26" s="352">
        <f t="shared" ref="P26:P33" si="32">+D62+D80</f>
        <v>0</v>
      </c>
      <c r="Q26" s="73">
        <f t="shared" si="10"/>
        <v>0</v>
      </c>
      <c r="R26" s="16">
        <f t="shared" si="28"/>
        <v>0</v>
      </c>
      <c r="S26" s="21">
        <f t="shared" si="20"/>
        <v>0</v>
      </c>
      <c r="T26" s="21">
        <f t="shared" si="21"/>
        <v>0</v>
      </c>
      <c r="U26" s="349"/>
      <c r="V26" s="356">
        <f t="shared" si="22"/>
        <v>0</v>
      </c>
      <c r="W26" s="349"/>
      <c r="X26" s="356">
        <f t="shared" si="23"/>
        <v>0</v>
      </c>
      <c r="Y26" s="12">
        <f t="shared" si="24"/>
        <v>0</v>
      </c>
    </row>
    <row r="27" spans="1:25">
      <c r="A27" s="98">
        <f t="shared" si="25"/>
        <v>43646</v>
      </c>
      <c r="B27" s="11">
        <f t="shared" si="26"/>
        <v>0</v>
      </c>
      <c r="C27" s="354"/>
      <c r="D27" s="354"/>
      <c r="E27" s="349"/>
      <c r="F27" s="355">
        <f t="shared" si="8"/>
        <v>0</v>
      </c>
      <c r="G27" s="349"/>
      <c r="H27" s="355">
        <f t="shared" si="29"/>
        <v>0</v>
      </c>
      <c r="I27" s="17">
        <f t="shared" si="30"/>
        <v>0</v>
      </c>
      <c r="J27" s="20">
        <f t="shared" si="27"/>
        <v>0</v>
      </c>
      <c r="K27" s="354"/>
      <c r="L27" s="354">
        <f t="shared" si="31"/>
        <v>0</v>
      </c>
      <c r="M27" s="349"/>
      <c r="N27" s="352">
        <f t="shared" si="9"/>
        <v>0</v>
      </c>
      <c r="O27" s="349"/>
      <c r="P27" s="352">
        <f t="shared" si="32"/>
        <v>0</v>
      </c>
      <c r="Q27" s="73">
        <f t="shared" si="10"/>
        <v>0</v>
      </c>
      <c r="R27" s="16">
        <f t="shared" si="28"/>
        <v>0</v>
      </c>
      <c r="S27" s="21">
        <f t="shared" si="11"/>
        <v>0</v>
      </c>
      <c r="T27" s="21">
        <f t="shared" si="12"/>
        <v>0</v>
      </c>
      <c r="U27" s="349"/>
      <c r="V27" s="356">
        <f t="shared" si="13"/>
        <v>0</v>
      </c>
      <c r="W27" s="349"/>
      <c r="X27" s="356">
        <f t="shared" ref="X27:X33" si="33">+E63+K81</f>
        <v>0</v>
      </c>
      <c r="Y27" s="12">
        <f t="shared" ref="Y27:Y33" si="34">+V27-X27</f>
        <v>0</v>
      </c>
    </row>
    <row r="28" spans="1:25">
      <c r="A28" s="98">
        <f t="shared" si="25"/>
        <v>43677</v>
      </c>
      <c r="B28" s="11">
        <f t="shared" si="26"/>
        <v>0</v>
      </c>
      <c r="C28" s="354"/>
      <c r="D28" s="354"/>
      <c r="E28" s="349"/>
      <c r="F28" s="355">
        <f t="shared" si="8"/>
        <v>0</v>
      </c>
      <c r="G28" s="349"/>
      <c r="H28" s="355">
        <f t="shared" si="29"/>
        <v>0</v>
      </c>
      <c r="I28" s="17">
        <f t="shared" si="30"/>
        <v>0</v>
      </c>
      <c r="J28" s="20">
        <f t="shared" si="27"/>
        <v>0</v>
      </c>
      <c r="K28" s="354"/>
      <c r="L28" s="354">
        <f t="shared" si="31"/>
        <v>0</v>
      </c>
      <c r="M28" s="349"/>
      <c r="N28" s="352">
        <f t="shared" si="9"/>
        <v>0</v>
      </c>
      <c r="O28" s="349"/>
      <c r="P28" s="352">
        <f t="shared" si="32"/>
        <v>0</v>
      </c>
      <c r="Q28" s="73">
        <f t="shared" si="10"/>
        <v>0</v>
      </c>
      <c r="R28" s="16">
        <f t="shared" si="28"/>
        <v>0</v>
      </c>
      <c r="S28" s="21">
        <f t="shared" si="11"/>
        <v>0</v>
      </c>
      <c r="T28" s="21">
        <f t="shared" si="12"/>
        <v>0</v>
      </c>
      <c r="U28" s="349"/>
      <c r="V28" s="356">
        <f t="shared" si="13"/>
        <v>0</v>
      </c>
      <c r="W28" s="349"/>
      <c r="X28" s="356">
        <f t="shared" si="33"/>
        <v>0</v>
      </c>
      <c r="Y28" s="12">
        <f t="shared" si="34"/>
        <v>0</v>
      </c>
    </row>
    <row r="29" spans="1:25">
      <c r="A29" s="98">
        <f t="shared" si="25"/>
        <v>43708</v>
      </c>
      <c r="B29" s="11">
        <f t="shared" si="26"/>
        <v>0</v>
      </c>
      <c r="C29" s="354"/>
      <c r="D29" s="354"/>
      <c r="E29" s="349"/>
      <c r="F29" s="355">
        <f t="shared" si="8"/>
        <v>0</v>
      </c>
      <c r="G29" s="349"/>
      <c r="H29" s="355">
        <f t="shared" si="29"/>
        <v>0</v>
      </c>
      <c r="I29" s="17">
        <f t="shared" si="30"/>
        <v>0</v>
      </c>
      <c r="J29" s="20">
        <f t="shared" si="27"/>
        <v>0</v>
      </c>
      <c r="K29" s="354"/>
      <c r="L29" s="354">
        <f t="shared" si="31"/>
        <v>0</v>
      </c>
      <c r="M29" s="349"/>
      <c r="N29" s="352">
        <f t="shared" si="9"/>
        <v>0</v>
      </c>
      <c r="O29" s="349"/>
      <c r="P29" s="352">
        <f t="shared" si="32"/>
        <v>0</v>
      </c>
      <c r="Q29" s="73">
        <f t="shared" si="10"/>
        <v>0</v>
      </c>
      <c r="R29" s="16">
        <f t="shared" si="28"/>
        <v>0</v>
      </c>
      <c r="S29" s="21">
        <f t="shared" si="11"/>
        <v>0</v>
      </c>
      <c r="T29" s="21">
        <f t="shared" si="12"/>
        <v>0</v>
      </c>
      <c r="U29" s="349"/>
      <c r="V29" s="356">
        <f t="shared" si="13"/>
        <v>0</v>
      </c>
      <c r="W29" s="349"/>
      <c r="X29" s="356">
        <f t="shared" si="33"/>
        <v>0</v>
      </c>
      <c r="Y29" s="12">
        <f t="shared" si="34"/>
        <v>0</v>
      </c>
    </row>
    <row r="30" spans="1:25">
      <c r="A30" s="98">
        <f t="shared" si="25"/>
        <v>43738</v>
      </c>
      <c r="B30" s="11">
        <f t="shared" si="26"/>
        <v>0</v>
      </c>
      <c r="C30" s="354"/>
      <c r="D30" s="354"/>
      <c r="E30" s="349"/>
      <c r="F30" s="355">
        <f t="shared" si="8"/>
        <v>0</v>
      </c>
      <c r="G30" s="349"/>
      <c r="H30" s="355">
        <f t="shared" si="29"/>
        <v>0</v>
      </c>
      <c r="I30" s="17">
        <f t="shared" si="30"/>
        <v>0</v>
      </c>
      <c r="J30" s="20">
        <f t="shared" si="27"/>
        <v>0</v>
      </c>
      <c r="K30" s="354"/>
      <c r="L30" s="354">
        <f t="shared" si="31"/>
        <v>0</v>
      </c>
      <c r="M30" s="349"/>
      <c r="N30" s="352">
        <f t="shared" si="9"/>
        <v>0</v>
      </c>
      <c r="O30" s="349"/>
      <c r="P30" s="352">
        <f t="shared" si="32"/>
        <v>0</v>
      </c>
      <c r="Q30" s="73">
        <f t="shared" si="10"/>
        <v>0</v>
      </c>
      <c r="R30" s="16">
        <f t="shared" si="28"/>
        <v>0</v>
      </c>
      <c r="S30" s="21">
        <f t="shared" si="11"/>
        <v>0</v>
      </c>
      <c r="T30" s="21">
        <f t="shared" si="12"/>
        <v>0</v>
      </c>
      <c r="U30" s="349"/>
      <c r="V30" s="356">
        <f t="shared" si="13"/>
        <v>0</v>
      </c>
      <c r="W30" s="349"/>
      <c r="X30" s="356">
        <f t="shared" si="33"/>
        <v>0</v>
      </c>
      <c r="Y30" s="12">
        <f t="shared" si="34"/>
        <v>0</v>
      </c>
    </row>
    <row r="31" spans="1:25">
      <c r="A31" s="98" t="str">
        <f>IF(YEAR(ye)=2018,"",EOMONTH(A30,1))</f>
        <v/>
      </c>
      <c r="B31" s="11" t="str">
        <f>IF(A31="","",I30)</f>
        <v/>
      </c>
      <c r="C31" s="354"/>
      <c r="D31" s="354"/>
      <c r="E31" s="349"/>
      <c r="F31" s="355">
        <f t="shared" si="8"/>
        <v>0</v>
      </c>
      <c r="G31" s="349"/>
      <c r="H31" s="355">
        <f t="shared" si="29"/>
        <v>0</v>
      </c>
      <c r="I31" s="17">
        <f t="shared" si="30"/>
        <v>0</v>
      </c>
      <c r="J31" s="20" t="str">
        <f>IF(A31="","",Q30)</f>
        <v/>
      </c>
      <c r="K31" s="354"/>
      <c r="L31" s="354">
        <f t="shared" si="31"/>
        <v>0</v>
      </c>
      <c r="M31" s="349"/>
      <c r="N31" s="352">
        <f t="shared" si="9"/>
        <v>0</v>
      </c>
      <c r="O31" s="349"/>
      <c r="P31" s="352">
        <f t="shared" si="32"/>
        <v>0</v>
      </c>
      <c r="Q31" s="73">
        <f t="shared" si="10"/>
        <v>0</v>
      </c>
      <c r="R31" s="16" t="str">
        <f>IF(A31="","",Y30)</f>
        <v/>
      </c>
      <c r="S31" s="21">
        <f t="shared" si="11"/>
        <v>0</v>
      </c>
      <c r="T31" s="21">
        <f t="shared" si="12"/>
        <v>0</v>
      </c>
      <c r="U31" s="349"/>
      <c r="V31" s="356">
        <f t="shared" si="13"/>
        <v>0</v>
      </c>
      <c r="W31" s="349"/>
      <c r="X31" s="356">
        <f t="shared" si="33"/>
        <v>0</v>
      </c>
      <c r="Y31" s="12">
        <f t="shared" si="34"/>
        <v>0</v>
      </c>
    </row>
    <row r="32" spans="1:25">
      <c r="A32" s="98" t="str">
        <f>IF(YEAR(ye)=2018,"",EOMONTH(A31,1))</f>
        <v/>
      </c>
      <c r="B32" s="11" t="str">
        <f t="shared" ref="B32:B33" si="35">IF(A32="","",I31)</f>
        <v/>
      </c>
      <c r="C32" s="354"/>
      <c r="D32" s="354"/>
      <c r="E32" s="349"/>
      <c r="F32" s="355">
        <f t="shared" si="8"/>
        <v>0</v>
      </c>
      <c r="G32" s="349"/>
      <c r="H32" s="355">
        <f t="shared" si="29"/>
        <v>0</v>
      </c>
      <c r="I32" s="17">
        <f t="shared" si="30"/>
        <v>0</v>
      </c>
      <c r="J32" s="20" t="str">
        <f t="shared" ref="J32:J33" si="36">IF(A32="","",Q31)</f>
        <v/>
      </c>
      <c r="K32" s="354"/>
      <c r="L32" s="354">
        <f t="shared" si="31"/>
        <v>0</v>
      </c>
      <c r="M32" s="349"/>
      <c r="N32" s="352">
        <f t="shared" si="9"/>
        <v>0</v>
      </c>
      <c r="O32" s="349"/>
      <c r="P32" s="352">
        <f t="shared" si="32"/>
        <v>0</v>
      </c>
      <c r="Q32" s="73">
        <f t="shared" si="10"/>
        <v>0</v>
      </c>
      <c r="R32" s="16" t="str">
        <f t="shared" ref="R32:R33" si="37">IF(A32="","",Y31)</f>
        <v/>
      </c>
      <c r="S32" s="21">
        <f t="shared" si="11"/>
        <v>0</v>
      </c>
      <c r="T32" s="21">
        <f t="shared" si="12"/>
        <v>0</v>
      </c>
      <c r="U32" s="349"/>
      <c r="V32" s="356">
        <f t="shared" si="13"/>
        <v>0</v>
      </c>
      <c r="W32" s="349"/>
      <c r="X32" s="356">
        <f t="shared" si="33"/>
        <v>0</v>
      </c>
      <c r="Y32" s="12">
        <f t="shared" si="34"/>
        <v>0</v>
      </c>
    </row>
    <row r="33" spans="1:25">
      <c r="A33" s="98" t="str">
        <f>IF(YEAR(ye)=2018,"",EOMONTH(A32,1))</f>
        <v/>
      </c>
      <c r="B33" s="11" t="str">
        <f t="shared" si="35"/>
        <v/>
      </c>
      <c r="C33" s="354"/>
      <c r="D33" s="354"/>
      <c r="E33" s="349"/>
      <c r="F33" s="355">
        <f t="shared" si="8"/>
        <v>0</v>
      </c>
      <c r="G33" s="349"/>
      <c r="H33" s="355">
        <f t="shared" si="29"/>
        <v>0</v>
      </c>
      <c r="I33" s="17">
        <f t="shared" si="30"/>
        <v>0</v>
      </c>
      <c r="J33" s="20" t="str">
        <f t="shared" si="36"/>
        <v/>
      </c>
      <c r="K33" s="354"/>
      <c r="L33" s="354">
        <f t="shared" si="31"/>
        <v>0</v>
      </c>
      <c r="M33" s="349"/>
      <c r="N33" s="352">
        <f t="shared" si="9"/>
        <v>0</v>
      </c>
      <c r="O33" s="349"/>
      <c r="P33" s="352">
        <f t="shared" si="32"/>
        <v>0</v>
      </c>
      <c r="Q33" s="73">
        <f t="shared" si="10"/>
        <v>0</v>
      </c>
      <c r="R33" s="16" t="str">
        <f t="shared" si="37"/>
        <v/>
      </c>
      <c r="S33" s="21">
        <f t="shared" si="11"/>
        <v>0</v>
      </c>
      <c r="T33" s="21">
        <f t="shared" si="12"/>
        <v>0</v>
      </c>
      <c r="U33" s="349"/>
      <c r="V33" s="356">
        <f t="shared" si="13"/>
        <v>0</v>
      </c>
      <c r="W33" s="349"/>
      <c r="X33" s="356">
        <f t="shared" si="33"/>
        <v>0</v>
      </c>
      <c r="Y33" s="12">
        <f t="shared" si="34"/>
        <v>0</v>
      </c>
    </row>
    <row r="34" spans="1:25" ht="13.5" thickBot="1">
      <c r="A34" s="100"/>
      <c r="B34" s="48"/>
      <c r="C34" s="49">
        <f>SUM(C22:C33)</f>
        <v>0</v>
      </c>
      <c r="D34" s="49">
        <f>SUM(D22:D33)</f>
        <v>0</v>
      </c>
      <c r="E34" s="50">
        <f t="shared" ref="E34:G34" si="38">SUM(E22:E33)</f>
        <v>0</v>
      </c>
      <c r="F34" s="50"/>
      <c r="G34" s="50">
        <f t="shared" si="38"/>
        <v>0</v>
      </c>
      <c r="H34" s="50">
        <f>SUM(H22:H33)</f>
        <v>0</v>
      </c>
      <c r="I34" s="64"/>
      <c r="J34" s="51"/>
      <c r="K34" s="52">
        <f>SUM(K22:K33)</f>
        <v>0</v>
      </c>
      <c r="L34" s="52">
        <f>SUM(L22:L33)</f>
        <v>0</v>
      </c>
      <c r="M34" s="53">
        <f t="shared" ref="M34" si="39">SUM(M22:M33)</f>
        <v>0</v>
      </c>
      <c r="N34" s="53">
        <f t="shared" ref="N34" si="40">SUM(N22:N33)</f>
        <v>0</v>
      </c>
      <c r="O34" s="53">
        <f t="shared" ref="O34" si="41">SUM(O22:O33)</f>
        <v>0</v>
      </c>
      <c r="P34" s="53">
        <f>SUM(P22:P33)</f>
        <v>0</v>
      </c>
      <c r="Q34" s="74"/>
      <c r="R34" s="54"/>
      <c r="S34" s="55">
        <f>SUM(S22:S33)</f>
        <v>0</v>
      </c>
      <c r="T34" s="55">
        <f>SUM(T22:T33)</f>
        <v>0</v>
      </c>
      <c r="U34" s="56">
        <f t="shared" ref="U34" si="42">SUM(U22:U33)</f>
        <v>0</v>
      </c>
      <c r="V34" s="56"/>
      <c r="W34" s="56">
        <f t="shared" ref="W34" si="43">SUM(W22:W33)</f>
        <v>0</v>
      </c>
      <c r="X34" s="56">
        <f>SUM(X22:X33)</f>
        <v>0</v>
      </c>
      <c r="Y34" s="86"/>
    </row>
    <row r="35" spans="1:25" ht="13.5" thickBot="1"/>
    <row r="36" spans="1:25" ht="13.5" thickBot="1">
      <c r="A36" s="464" t="s">
        <v>0</v>
      </c>
      <c r="B36" s="480" t="s">
        <v>32</v>
      </c>
      <c r="C36" s="481"/>
      <c r="D36" s="481"/>
      <c r="E36" s="482"/>
      <c r="F36" s="493" t="s">
        <v>28</v>
      </c>
      <c r="G36" s="494"/>
      <c r="H36" s="494"/>
      <c r="I36" s="494"/>
      <c r="J36" s="494"/>
      <c r="K36" s="494"/>
      <c r="L36" s="494"/>
      <c r="M36" s="495"/>
    </row>
    <row r="37" spans="1:25" ht="12.75" customHeight="1">
      <c r="A37" s="465"/>
      <c r="B37" s="467" t="s">
        <v>33</v>
      </c>
      <c r="C37" s="468"/>
      <c r="D37" s="489" t="s">
        <v>35</v>
      </c>
      <c r="E37" s="490"/>
      <c r="F37" s="547" t="s">
        <v>29</v>
      </c>
      <c r="G37" s="548"/>
      <c r="H37" s="548"/>
      <c r="I37" s="549"/>
      <c r="J37" s="553" t="s">
        <v>30</v>
      </c>
      <c r="K37" s="554"/>
      <c r="L37" s="554"/>
      <c r="M37" s="555"/>
    </row>
    <row r="38" spans="1:25">
      <c r="A38" s="465"/>
      <c r="B38" s="469"/>
      <c r="C38" s="470"/>
      <c r="D38" s="491"/>
      <c r="E38" s="492"/>
      <c r="F38" s="550"/>
      <c r="G38" s="551"/>
      <c r="H38" s="551"/>
      <c r="I38" s="552"/>
      <c r="J38" s="556"/>
      <c r="K38" s="557"/>
      <c r="L38" s="557"/>
      <c r="M38" s="558"/>
    </row>
    <row r="39" spans="1:25">
      <c r="A39" s="466"/>
      <c r="B39" s="26" t="s">
        <v>34</v>
      </c>
      <c r="C39" s="27" t="s">
        <v>48</v>
      </c>
      <c r="D39" s="28" t="s">
        <v>34</v>
      </c>
      <c r="E39" s="29" t="s">
        <v>48</v>
      </c>
      <c r="F39" s="30" t="s">
        <v>8</v>
      </c>
      <c r="G39" s="31" t="s">
        <v>9</v>
      </c>
      <c r="H39" s="31" t="s">
        <v>10</v>
      </c>
      <c r="I39" s="95" t="s">
        <v>31</v>
      </c>
      <c r="J39" s="97" t="s">
        <v>8</v>
      </c>
      <c r="K39" s="32" t="s">
        <v>9</v>
      </c>
      <c r="L39" s="32" t="s">
        <v>10</v>
      </c>
      <c r="M39" s="33" t="s">
        <v>31</v>
      </c>
      <c r="R39" s="406"/>
    </row>
    <row r="40" spans="1:25">
      <c r="A40" s="98" t="str">
        <f>TEXT(s_period,"MMM-YY")</f>
        <v>Jan-17</v>
      </c>
      <c r="B40" s="357"/>
      <c r="C40" s="358"/>
      <c r="D40" s="358"/>
      <c r="E40" s="359"/>
      <c r="F40" s="348"/>
      <c r="G40" s="349"/>
      <c r="H40" s="349"/>
      <c r="I40" s="351"/>
      <c r="J40" s="348"/>
      <c r="K40" s="349"/>
      <c r="L40" s="349"/>
      <c r="M40" s="351"/>
      <c r="R40" s="406"/>
    </row>
    <row r="41" spans="1:25">
      <c r="A41" s="98">
        <f>EOMONTH(A40,1)</f>
        <v>43524</v>
      </c>
      <c r="B41" s="357"/>
      <c r="C41" s="358"/>
      <c r="D41" s="358"/>
      <c r="E41" s="359"/>
      <c r="F41" s="348"/>
      <c r="G41" s="349"/>
      <c r="H41" s="349"/>
      <c r="I41" s="351"/>
      <c r="J41" s="348"/>
      <c r="K41" s="349"/>
      <c r="L41" s="349"/>
      <c r="M41" s="351"/>
      <c r="R41" s="437"/>
    </row>
    <row r="42" spans="1:25">
      <c r="A42" s="98">
        <f t="shared" ref="A42:A48" si="44">EOMONTH(A41,1)</f>
        <v>43555</v>
      </c>
      <c r="B42" s="357"/>
      <c r="C42" s="358"/>
      <c r="D42" s="358"/>
      <c r="E42" s="359"/>
      <c r="F42" s="348"/>
      <c r="G42" s="349"/>
      <c r="H42" s="349"/>
      <c r="I42" s="351"/>
      <c r="J42" s="348"/>
      <c r="K42" s="349"/>
      <c r="L42" s="349"/>
      <c r="M42" s="351"/>
      <c r="R42" s="406"/>
    </row>
    <row r="43" spans="1:25">
      <c r="A43" s="98">
        <f t="shared" si="44"/>
        <v>43585</v>
      </c>
      <c r="B43" s="357"/>
      <c r="C43" s="358"/>
      <c r="D43" s="358"/>
      <c r="E43" s="359"/>
      <c r="F43" s="348"/>
      <c r="G43" s="349"/>
      <c r="H43" s="349"/>
      <c r="I43" s="351"/>
      <c r="J43" s="348"/>
      <c r="K43" s="349"/>
      <c r="L43" s="349"/>
      <c r="M43" s="351"/>
    </row>
    <row r="44" spans="1:25">
      <c r="A44" s="98">
        <f t="shared" si="44"/>
        <v>43616</v>
      </c>
      <c r="B44" s="357"/>
      <c r="C44" s="358"/>
      <c r="D44" s="358"/>
      <c r="E44" s="359"/>
      <c r="F44" s="348"/>
      <c r="G44" s="349"/>
      <c r="H44" s="349"/>
      <c r="I44" s="351"/>
      <c r="J44" s="348"/>
      <c r="K44" s="349"/>
      <c r="L44" s="349"/>
      <c r="M44" s="351"/>
    </row>
    <row r="45" spans="1:25">
      <c r="A45" s="98">
        <f t="shared" si="44"/>
        <v>43646</v>
      </c>
      <c r="B45" s="357"/>
      <c r="C45" s="358"/>
      <c r="D45" s="358"/>
      <c r="E45" s="359"/>
      <c r="F45" s="348"/>
      <c r="G45" s="349"/>
      <c r="H45" s="349"/>
      <c r="I45" s="351"/>
      <c r="J45" s="348"/>
      <c r="K45" s="349"/>
      <c r="L45" s="349"/>
      <c r="M45" s="351"/>
    </row>
    <row r="46" spans="1:25">
      <c r="A46" s="98">
        <f t="shared" si="44"/>
        <v>43677</v>
      </c>
      <c r="B46" s="357"/>
      <c r="C46" s="358"/>
      <c r="D46" s="358"/>
      <c r="E46" s="359"/>
      <c r="F46" s="348"/>
      <c r="G46" s="349"/>
      <c r="H46" s="349"/>
      <c r="I46" s="351"/>
      <c r="J46" s="348"/>
      <c r="K46" s="349"/>
      <c r="L46" s="349"/>
      <c r="M46" s="351"/>
    </row>
    <row r="47" spans="1:25">
      <c r="A47" s="98">
        <f t="shared" si="44"/>
        <v>43708</v>
      </c>
      <c r="B47" s="357"/>
      <c r="C47" s="358"/>
      <c r="D47" s="358"/>
      <c r="E47" s="359"/>
      <c r="F47" s="348"/>
      <c r="G47" s="349"/>
      <c r="H47" s="349"/>
      <c r="I47" s="351"/>
      <c r="J47" s="348"/>
      <c r="K47" s="349"/>
      <c r="L47" s="349"/>
      <c r="M47" s="351"/>
    </row>
    <row r="48" spans="1:25">
      <c r="A48" s="98">
        <f t="shared" si="44"/>
        <v>43738</v>
      </c>
      <c r="B48" s="357"/>
      <c r="C48" s="358"/>
      <c r="D48" s="358"/>
      <c r="E48" s="359"/>
      <c r="F48" s="348"/>
      <c r="G48" s="349"/>
      <c r="H48" s="349"/>
      <c r="I48" s="351"/>
      <c r="J48" s="348"/>
      <c r="K48" s="349"/>
      <c r="L48" s="349"/>
      <c r="M48" s="351"/>
    </row>
    <row r="49" spans="1:15">
      <c r="A49" s="98" t="str">
        <f>IF(YEAR(ye)=2018,"",EOMONTH(A48,1))</f>
        <v/>
      </c>
      <c r="B49" s="357"/>
      <c r="C49" s="358"/>
      <c r="D49" s="358"/>
      <c r="E49" s="359"/>
      <c r="F49" s="348"/>
      <c r="G49" s="349"/>
      <c r="H49" s="349"/>
      <c r="I49" s="351"/>
      <c r="J49" s="348"/>
      <c r="K49" s="349"/>
      <c r="L49" s="349"/>
      <c r="M49" s="351"/>
    </row>
    <row r="50" spans="1:15">
      <c r="A50" s="98" t="str">
        <f>IF(YEAR(ye)=2018,"",EOMONTH(A49,1))</f>
        <v/>
      </c>
      <c r="B50" s="357"/>
      <c r="C50" s="358"/>
      <c r="D50" s="358"/>
      <c r="E50" s="359"/>
      <c r="F50" s="348"/>
      <c r="G50" s="349"/>
      <c r="H50" s="349"/>
      <c r="I50" s="351"/>
      <c r="J50" s="348"/>
      <c r="K50" s="349"/>
      <c r="L50" s="349"/>
      <c r="M50" s="351"/>
    </row>
    <row r="51" spans="1:15">
      <c r="A51" s="98" t="str">
        <f>IF(YEAR(ye)=2018,"",EOMONTH(A50,1))</f>
        <v/>
      </c>
      <c r="B51" s="357"/>
      <c r="C51" s="358"/>
      <c r="D51" s="358"/>
      <c r="E51" s="359"/>
      <c r="F51" s="348"/>
      <c r="G51" s="349"/>
      <c r="H51" s="349"/>
      <c r="I51" s="351"/>
      <c r="J51" s="348"/>
      <c r="K51" s="349"/>
      <c r="L51" s="349"/>
      <c r="M51" s="351"/>
    </row>
    <row r="52" spans="1:15" ht="13.5" thickBot="1">
      <c r="A52" s="100"/>
      <c r="B52" s="57">
        <f t="shared" ref="B52:I52" si="45">SUM(B40:B51)</f>
        <v>0</v>
      </c>
      <c r="C52" s="57">
        <f t="shared" si="45"/>
        <v>0</v>
      </c>
      <c r="D52" s="58">
        <f t="shared" si="45"/>
        <v>0</v>
      </c>
      <c r="E52" s="59">
        <f t="shared" si="45"/>
        <v>0</v>
      </c>
      <c r="F52" s="60">
        <f t="shared" si="45"/>
        <v>0</v>
      </c>
      <c r="G52" s="61">
        <f t="shared" si="45"/>
        <v>0</v>
      </c>
      <c r="H52" s="61">
        <f t="shared" si="45"/>
        <v>0</v>
      </c>
      <c r="I52" s="96">
        <f t="shared" si="45"/>
        <v>0</v>
      </c>
      <c r="J52" s="82">
        <f t="shared" ref="J52:M52" si="46">SUM(J40:J51)</f>
        <v>0</v>
      </c>
      <c r="K52" s="62">
        <f t="shared" si="46"/>
        <v>0</v>
      </c>
      <c r="L52" s="62">
        <f t="shared" si="46"/>
        <v>0</v>
      </c>
      <c r="M52" s="63">
        <f t="shared" si="46"/>
        <v>0</v>
      </c>
    </row>
    <row r="53" spans="1:15" ht="13.5" thickBot="1"/>
    <row r="54" spans="1:15" ht="13.5" thickBot="1">
      <c r="A54" s="464" t="s">
        <v>0</v>
      </c>
      <c r="B54" s="477" t="s">
        <v>42</v>
      </c>
      <c r="C54" s="478"/>
      <c r="D54" s="478"/>
      <c r="E54" s="478"/>
      <c r="F54" s="478"/>
      <c r="G54" s="478"/>
      <c r="H54" s="478"/>
      <c r="I54" s="478"/>
      <c r="J54" s="478"/>
      <c r="K54" s="478"/>
      <c r="L54" s="478"/>
      <c r="M54" s="479"/>
      <c r="N54" s="5"/>
      <c r="O54" s="5"/>
    </row>
    <row r="55" spans="1:15">
      <c r="A55" s="465"/>
      <c r="B55" s="471" t="s">
        <v>44</v>
      </c>
      <c r="C55" s="472"/>
      <c r="D55" s="472"/>
      <c r="E55" s="472"/>
      <c r="F55" s="472"/>
      <c r="G55" s="472"/>
      <c r="H55" s="473"/>
      <c r="I55" s="474" t="s">
        <v>31</v>
      </c>
      <c r="J55" s="475"/>
      <c r="K55" s="475"/>
      <c r="L55" s="475"/>
      <c r="M55" s="476"/>
      <c r="N55" s="5"/>
      <c r="O55" s="5"/>
    </row>
    <row r="56" spans="1:15" ht="12.75" customHeight="1">
      <c r="A56" s="465"/>
      <c r="B56" s="513" t="s">
        <v>36</v>
      </c>
      <c r="C56" s="544" t="s">
        <v>37</v>
      </c>
      <c r="D56" s="545"/>
      <c r="E56" s="546"/>
      <c r="F56" s="540" t="s">
        <v>41</v>
      </c>
      <c r="G56" s="540" t="s">
        <v>38</v>
      </c>
      <c r="H56" s="515" t="s">
        <v>43</v>
      </c>
      <c r="I56" s="542" t="s">
        <v>36</v>
      </c>
      <c r="J56" s="529" t="s">
        <v>47</v>
      </c>
      <c r="K56" s="529" t="s">
        <v>41</v>
      </c>
      <c r="L56" s="529" t="s">
        <v>38</v>
      </c>
      <c r="M56" s="559" t="s">
        <v>43</v>
      </c>
    </row>
    <row r="57" spans="1:15">
      <c r="A57" s="466"/>
      <c r="B57" s="513"/>
      <c r="C57" s="36" t="s">
        <v>8</v>
      </c>
      <c r="D57" s="36" t="s">
        <v>40</v>
      </c>
      <c r="E57" s="36" t="s">
        <v>10</v>
      </c>
      <c r="F57" s="541"/>
      <c r="G57" s="541"/>
      <c r="H57" s="515"/>
      <c r="I57" s="543"/>
      <c r="J57" s="530"/>
      <c r="K57" s="530"/>
      <c r="L57" s="530"/>
      <c r="M57" s="560"/>
    </row>
    <row r="58" spans="1:15">
      <c r="A58" s="98" t="str">
        <f>TEXT(s_period,"MMM-YY")</f>
        <v>Jan-17</v>
      </c>
      <c r="B58" s="16">
        <f>+C5+H5</f>
        <v>0</v>
      </c>
      <c r="C58" s="349"/>
      <c r="D58" s="349"/>
      <c r="E58" s="349"/>
      <c r="F58" s="349"/>
      <c r="G58" s="349"/>
      <c r="H58" s="12">
        <f t="shared" ref="H58:H69" si="47">B58-SUM(C58:F58)</f>
        <v>0</v>
      </c>
      <c r="I58" s="11">
        <f>+F5+I5</f>
        <v>0</v>
      </c>
      <c r="J58" s="349"/>
      <c r="K58" s="349"/>
      <c r="L58" s="349"/>
      <c r="M58" s="17">
        <f t="shared" ref="M58:M69" si="48">I58-SUM(J58:K58)</f>
        <v>0</v>
      </c>
    </row>
    <row r="59" spans="1:15">
      <c r="A59" s="98">
        <f>EOMONTH(A58,1)</f>
        <v>43524</v>
      </c>
      <c r="B59" s="16">
        <f t="shared" ref="B59:B69" si="49">+C6+H6</f>
        <v>0</v>
      </c>
      <c r="C59" s="349"/>
      <c r="D59" s="349"/>
      <c r="E59" s="349"/>
      <c r="F59" s="349"/>
      <c r="G59" s="349"/>
      <c r="H59" s="12">
        <f t="shared" si="47"/>
        <v>0</v>
      </c>
      <c r="I59" s="11">
        <f t="shared" ref="I59:I69" si="50">+F6+I6</f>
        <v>0</v>
      </c>
      <c r="J59" s="349"/>
      <c r="K59" s="349"/>
      <c r="L59" s="349"/>
      <c r="M59" s="17">
        <f t="shared" si="48"/>
        <v>0</v>
      </c>
    </row>
    <row r="60" spans="1:15">
      <c r="A60" s="98">
        <f t="shared" ref="A60:A62" si="51">EOMONTH(A59,1)</f>
        <v>43555</v>
      </c>
      <c r="B60" s="16">
        <f t="shared" si="49"/>
        <v>0</v>
      </c>
      <c r="C60" s="349"/>
      <c r="D60" s="349"/>
      <c r="E60" s="349"/>
      <c r="F60" s="349"/>
      <c r="G60" s="349"/>
      <c r="H60" s="12">
        <f t="shared" si="47"/>
        <v>0</v>
      </c>
      <c r="I60" s="11">
        <f t="shared" si="50"/>
        <v>0</v>
      </c>
      <c r="J60" s="349"/>
      <c r="K60" s="349"/>
      <c r="L60" s="349"/>
      <c r="M60" s="17">
        <f t="shared" si="48"/>
        <v>0</v>
      </c>
    </row>
    <row r="61" spans="1:15">
      <c r="A61" s="98">
        <f t="shared" si="51"/>
        <v>43585</v>
      </c>
      <c r="B61" s="16">
        <f t="shared" si="49"/>
        <v>0</v>
      </c>
      <c r="C61" s="349"/>
      <c r="D61" s="349"/>
      <c r="E61" s="349"/>
      <c r="F61" s="349"/>
      <c r="G61" s="349"/>
      <c r="H61" s="12">
        <f t="shared" si="47"/>
        <v>0</v>
      </c>
      <c r="I61" s="11">
        <f t="shared" si="50"/>
        <v>0</v>
      </c>
      <c r="J61" s="349"/>
      <c r="K61" s="349"/>
      <c r="L61" s="349"/>
      <c r="M61" s="17">
        <f t="shared" si="48"/>
        <v>0</v>
      </c>
    </row>
    <row r="62" spans="1:15">
      <c r="A62" s="98">
        <f t="shared" si="51"/>
        <v>43616</v>
      </c>
      <c r="B62" s="16">
        <f t="shared" si="49"/>
        <v>0</v>
      </c>
      <c r="C62" s="349"/>
      <c r="D62" s="349"/>
      <c r="E62" s="349"/>
      <c r="F62" s="349"/>
      <c r="G62" s="349"/>
      <c r="H62" s="12">
        <f t="shared" si="47"/>
        <v>0</v>
      </c>
      <c r="I62" s="11">
        <f t="shared" si="50"/>
        <v>0</v>
      </c>
      <c r="J62" s="349"/>
      <c r="K62" s="349"/>
      <c r="L62" s="349"/>
      <c r="M62" s="17">
        <f t="shared" si="48"/>
        <v>0</v>
      </c>
    </row>
    <row r="63" spans="1:15">
      <c r="A63" s="98">
        <f t="shared" ref="A63:A66" si="52">EOMONTH(A62,1)</f>
        <v>43646</v>
      </c>
      <c r="B63" s="16">
        <f t="shared" si="49"/>
        <v>0</v>
      </c>
      <c r="C63" s="349"/>
      <c r="D63" s="349"/>
      <c r="E63" s="349"/>
      <c r="F63" s="349"/>
      <c r="G63" s="349"/>
      <c r="H63" s="12">
        <f t="shared" si="47"/>
        <v>0</v>
      </c>
      <c r="I63" s="11">
        <f t="shared" si="50"/>
        <v>0</v>
      </c>
      <c r="J63" s="349"/>
      <c r="K63" s="349"/>
      <c r="L63" s="349"/>
      <c r="M63" s="17">
        <f t="shared" si="48"/>
        <v>0</v>
      </c>
    </row>
    <row r="64" spans="1:15">
      <c r="A64" s="98">
        <f t="shared" si="52"/>
        <v>43677</v>
      </c>
      <c r="B64" s="16">
        <f t="shared" si="49"/>
        <v>0</v>
      </c>
      <c r="C64" s="349"/>
      <c r="D64" s="349"/>
      <c r="E64" s="349"/>
      <c r="F64" s="349"/>
      <c r="G64" s="349"/>
      <c r="H64" s="12">
        <f t="shared" si="47"/>
        <v>0</v>
      </c>
      <c r="I64" s="11">
        <f t="shared" si="50"/>
        <v>0</v>
      </c>
      <c r="J64" s="349"/>
      <c r="K64" s="349"/>
      <c r="L64" s="349"/>
      <c r="M64" s="17">
        <f t="shared" si="48"/>
        <v>0</v>
      </c>
    </row>
    <row r="65" spans="1:16">
      <c r="A65" s="98">
        <f t="shared" si="52"/>
        <v>43708</v>
      </c>
      <c r="B65" s="16">
        <f t="shared" si="49"/>
        <v>0</v>
      </c>
      <c r="C65" s="349"/>
      <c r="D65" s="349"/>
      <c r="E65" s="349"/>
      <c r="F65" s="349"/>
      <c r="G65" s="349"/>
      <c r="H65" s="12">
        <f t="shared" si="47"/>
        <v>0</v>
      </c>
      <c r="I65" s="11">
        <f t="shared" si="50"/>
        <v>0</v>
      </c>
      <c r="J65" s="349"/>
      <c r="K65" s="349"/>
      <c r="L65" s="349"/>
      <c r="M65" s="17">
        <f t="shared" si="48"/>
        <v>0</v>
      </c>
    </row>
    <row r="66" spans="1:16">
      <c r="A66" s="98">
        <f t="shared" si="52"/>
        <v>43738</v>
      </c>
      <c r="B66" s="16">
        <f t="shared" si="49"/>
        <v>0</v>
      </c>
      <c r="C66" s="349"/>
      <c r="D66" s="349"/>
      <c r="E66" s="349"/>
      <c r="F66" s="349"/>
      <c r="G66" s="349"/>
      <c r="H66" s="12">
        <f t="shared" si="47"/>
        <v>0</v>
      </c>
      <c r="I66" s="11">
        <f t="shared" si="50"/>
        <v>0</v>
      </c>
      <c r="J66" s="349"/>
      <c r="K66" s="349"/>
      <c r="L66" s="349"/>
      <c r="M66" s="17">
        <f t="shared" si="48"/>
        <v>0</v>
      </c>
    </row>
    <row r="67" spans="1:16">
      <c r="A67" s="98" t="str">
        <f>IF(YEAR(ye)=2018,"",EOMONTH(A66,1))</f>
        <v/>
      </c>
      <c r="B67" s="16">
        <f t="shared" si="49"/>
        <v>0</v>
      </c>
      <c r="C67" s="349"/>
      <c r="D67" s="349"/>
      <c r="E67" s="349"/>
      <c r="F67" s="349"/>
      <c r="G67" s="349"/>
      <c r="H67" s="12">
        <f t="shared" si="47"/>
        <v>0</v>
      </c>
      <c r="I67" s="11">
        <f t="shared" si="50"/>
        <v>0</v>
      </c>
      <c r="J67" s="349"/>
      <c r="K67" s="349"/>
      <c r="L67" s="349"/>
      <c r="M67" s="17">
        <f t="shared" si="48"/>
        <v>0</v>
      </c>
    </row>
    <row r="68" spans="1:16">
      <c r="A68" s="98" t="str">
        <f>IF(YEAR(ye)=2018,"",EOMONTH(A67,1))</f>
        <v/>
      </c>
      <c r="B68" s="16">
        <f t="shared" si="49"/>
        <v>0</v>
      </c>
      <c r="C68" s="349"/>
      <c r="D68" s="349"/>
      <c r="E68" s="349"/>
      <c r="F68" s="349"/>
      <c r="G68" s="349"/>
      <c r="H68" s="12">
        <f t="shared" si="47"/>
        <v>0</v>
      </c>
      <c r="I68" s="11">
        <f t="shared" si="50"/>
        <v>0</v>
      </c>
      <c r="J68" s="349"/>
      <c r="K68" s="349"/>
      <c r="L68" s="349"/>
      <c r="M68" s="17">
        <f t="shared" si="48"/>
        <v>0</v>
      </c>
    </row>
    <row r="69" spans="1:16">
      <c r="A69" s="98" t="str">
        <f>IF(YEAR(ye)=2018,"",EOMONTH(A68,1))</f>
        <v/>
      </c>
      <c r="B69" s="16">
        <f t="shared" si="49"/>
        <v>0</v>
      </c>
      <c r="C69" s="349"/>
      <c r="D69" s="349"/>
      <c r="E69" s="349"/>
      <c r="F69" s="349"/>
      <c r="G69" s="349"/>
      <c r="H69" s="12">
        <f t="shared" si="47"/>
        <v>0</v>
      </c>
      <c r="I69" s="11">
        <f t="shared" si="50"/>
        <v>0</v>
      </c>
      <c r="J69" s="349"/>
      <c r="K69" s="349"/>
      <c r="L69" s="349"/>
      <c r="M69" s="17">
        <f t="shared" si="48"/>
        <v>0</v>
      </c>
    </row>
    <row r="70" spans="1:16" ht="13.5" thickBot="1">
      <c r="A70" s="100"/>
      <c r="B70" s="54">
        <f t="shared" ref="B70:G70" si="53">SUM(B58:B69)</f>
        <v>0</v>
      </c>
      <c r="C70" s="56">
        <f t="shared" si="53"/>
        <v>0</v>
      </c>
      <c r="D70" s="56">
        <f t="shared" si="53"/>
        <v>0</v>
      </c>
      <c r="E70" s="56">
        <f t="shared" si="53"/>
        <v>0</v>
      </c>
      <c r="F70" s="56">
        <f t="shared" si="53"/>
        <v>0</v>
      </c>
      <c r="G70" s="56">
        <f t="shared" si="53"/>
        <v>0</v>
      </c>
      <c r="H70" s="86"/>
      <c r="I70" s="48">
        <f>SUM(I58:I69)</f>
        <v>0</v>
      </c>
      <c r="J70" s="50">
        <f>SUM(J58:J69)</f>
        <v>0</v>
      </c>
      <c r="K70" s="50">
        <f>SUM(K58:K69)</f>
        <v>0</v>
      </c>
      <c r="L70" s="50">
        <f>SUM(L58:L69)</f>
        <v>0</v>
      </c>
      <c r="M70" s="64"/>
    </row>
    <row r="71" spans="1:16" ht="13.5" thickBot="1"/>
    <row r="72" spans="1:16" ht="13.5" thickBot="1">
      <c r="A72" s="464" t="s">
        <v>0</v>
      </c>
      <c r="B72" s="537" t="s">
        <v>42</v>
      </c>
      <c r="C72" s="538"/>
      <c r="D72" s="538"/>
      <c r="E72" s="538"/>
      <c r="F72" s="538"/>
      <c r="G72" s="538"/>
      <c r="H72" s="538"/>
      <c r="I72" s="538"/>
      <c r="J72" s="538"/>
      <c r="K72" s="538"/>
      <c r="L72" s="538"/>
      <c r="M72" s="538"/>
      <c r="N72" s="538"/>
      <c r="O72" s="539"/>
      <c r="P72" s="5"/>
    </row>
    <row r="73" spans="1:16">
      <c r="A73" s="465"/>
      <c r="B73" s="531" t="s">
        <v>45</v>
      </c>
      <c r="C73" s="532"/>
      <c r="D73" s="532"/>
      <c r="E73" s="532"/>
      <c r="F73" s="532"/>
      <c r="G73" s="532"/>
      <c r="H73" s="533"/>
      <c r="I73" s="534" t="s">
        <v>46</v>
      </c>
      <c r="J73" s="535"/>
      <c r="K73" s="535"/>
      <c r="L73" s="535"/>
      <c r="M73" s="535"/>
      <c r="N73" s="535"/>
      <c r="O73" s="536"/>
      <c r="P73" s="6"/>
    </row>
    <row r="74" spans="1:16" ht="12.75" customHeight="1">
      <c r="A74" s="465"/>
      <c r="B74" s="527" t="s">
        <v>36</v>
      </c>
      <c r="C74" s="525" t="s">
        <v>37</v>
      </c>
      <c r="D74" s="526"/>
      <c r="E74" s="503" t="s">
        <v>41</v>
      </c>
      <c r="F74" s="503" t="s">
        <v>38</v>
      </c>
      <c r="G74" s="503" t="s">
        <v>39</v>
      </c>
      <c r="H74" s="528" t="s">
        <v>43</v>
      </c>
      <c r="I74" s="507" t="s">
        <v>36</v>
      </c>
      <c r="J74" s="561" t="s">
        <v>37</v>
      </c>
      <c r="K74" s="562"/>
      <c r="L74" s="509" t="s">
        <v>41</v>
      </c>
      <c r="M74" s="509" t="s">
        <v>38</v>
      </c>
      <c r="N74" s="509" t="s">
        <v>39</v>
      </c>
      <c r="O74" s="511" t="s">
        <v>43</v>
      </c>
    </row>
    <row r="75" spans="1:16">
      <c r="A75" s="466"/>
      <c r="B75" s="527"/>
      <c r="C75" s="34" t="s">
        <v>8</v>
      </c>
      <c r="D75" s="34" t="s">
        <v>40</v>
      </c>
      <c r="E75" s="504"/>
      <c r="F75" s="504"/>
      <c r="G75" s="504"/>
      <c r="H75" s="528"/>
      <c r="I75" s="508"/>
      <c r="J75" s="35" t="s">
        <v>8</v>
      </c>
      <c r="K75" s="35" t="s">
        <v>10</v>
      </c>
      <c r="L75" s="510"/>
      <c r="M75" s="510"/>
      <c r="N75" s="510"/>
      <c r="O75" s="512"/>
    </row>
    <row r="76" spans="1:16">
      <c r="A76" s="98" t="str">
        <f>TEXT(s_period,"MMM-YY")</f>
        <v>Jan-17</v>
      </c>
      <c r="B76" s="20">
        <f>+D5</f>
        <v>0</v>
      </c>
      <c r="C76" s="349"/>
      <c r="D76" s="349"/>
      <c r="E76" s="349"/>
      <c r="F76" s="349"/>
      <c r="G76" s="349"/>
      <c r="H76" s="73">
        <f t="shared" ref="H76" si="54">B76-SUM(C76:E76)</f>
        <v>0</v>
      </c>
      <c r="I76" s="19">
        <f>+E5</f>
        <v>0</v>
      </c>
      <c r="J76" s="349"/>
      <c r="K76" s="349"/>
      <c r="L76" s="349"/>
      <c r="M76" s="349"/>
      <c r="N76" s="349">
        <f>G76</f>
        <v>0</v>
      </c>
      <c r="O76" s="87">
        <f t="shared" ref="O76" si="55">I76-SUM(J76:L76)</f>
        <v>0</v>
      </c>
    </row>
    <row r="77" spans="1:16">
      <c r="A77" s="98">
        <f>EOMONTH(A76,1)</f>
        <v>43524</v>
      </c>
      <c r="B77" s="20">
        <f t="shared" ref="B77:B87" si="56">+D6</f>
        <v>0</v>
      </c>
      <c r="C77" s="349"/>
      <c r="D77" s="349"/>
      <c r="E77" s="349"/>
      <c r="F77" s="349"/>
      <c r="G77" s="349"/>
      <c r="H77" s="73">
        <f t="shared" ref="H77:H87" si="57">B77-SUM(C77:E77)</f>
        <v>0</v>
      </c>
      <c r="I77" s="19">
        <f t="shared" ref="I77:I87" si="58">+E6</f>
        <v>0</v>
      </c>
      <c r="J77" s="349"/>
      <c r="K77" s="349"/>
      <c r="L77" s="349"/>
      <c r="M77" s="349"/>
      <c r="N77" s="349">
        <f t="shared" ref="N77:N87" si="59">G77</f>
        <v>0</v>
      </c>
      <c r="O77" s="87">
        <f t="shared" ref="O77:O87" si="60">I77-SUM(J77:L77)</f>
        <v>0</v>
      </c>
    </row>
    <row r="78" spans="1:16">
      <c r="A78" s="98">
        <f t="shared" ref="A78:A80" si="61">EOMONTH(A77,1)</f>
        <v>43555</v>
      </c>
      <c r="B78" s="20">
        <f t="shared" si="56"/>
        <v>0</v>
      </c>
      <c r="C78" s="349"/>
      <c r="D78" s="349"/>
      <c r="E78" s="349"/>
      <c r="F78" s="349"/>
      <c r="G78" s="349"/>
      <c r="H78" s="73">
        <f t="shared" si="57"/>
        <v>0</v>
      </c>
      <c r="I78" s="19">
        <f t="shared" si="58"/>
        <v>0</v>
      </c>
      <c r="J78" s="349"/>
      <c r="K78" s="349"/>
      <c r="L78" s="349"/>
      <c r="M78" s="349"/>
      <c r="N78" s="349">
        <f t="shared" si="59"/>
        <v>0</v>
      </c>
      <c r="O78" s="87">
        <f t="shared" si="60"/>
        <v>0</v>
      </c>
    </row>
    <row r="79" spans="1:16">
      <c r="A79" s="98">
        <f t="shared" si="61"/>
        <v>43585</v>
      </c>
      <c r="B79" s="20">
        <f t="shared" si="56"/>
        <v>0</v>
      </c>
      <c r="C79" s="349"/>
      <c r="D79" s="349"/>
      <c r="E79" s="349"/>
      <c r="F79" s="349"/>
      <c r="G79" s="349"/>
      <c r="H79" s="73">
        <f t="shared" si="57"/>
        <v>0</v>
      </c>
      <c r="I79" s="19">
        <f t="shared" si="58"/>
        <v>0</v>
      </c>
      <c r="J79" s="349"/>
      <c r="K79" s="349"/>
      <c r="L79" s="349"/>
      <c r="M79" s="349"/>
      <c r="N79" s="349">
        <f t="shared" si="59"/>
        <v>0</v>
      </c>
      <c r="O79" s="87">
        <f t="shared" si="60"/>
        <v>0</v>
      </c>
    </row>
    <row r="80" spans="1:16">
      <c r="A80" s="98">
        <f t="shared" si="61"/>
        <v>43616</v>
      </c>
      <c r="B80" s="20">
        <f t="shared" si="56"/>
        <v>0</v>
      </c>
      <c r="C80" s="349"/>
      <c r="D80" s="349"/>
      <c r="E80" s="349"/>
      <c r="F80" s="349"/>
      <c r="G80" s="349"/>
      <c r="H80" s="73">
        <f t="shared" si="57"/>
        <v>0</v>
      </c>
      <c r="I80" s="19">
        <f t="shared" si="58"/>
        <v>0</v>
      </c>
      <c r="J80" s="349"/>
      <c r="K80" s="349"/>
      <c r="L80" s="349"/>
      <c r="M80" s="349"/>
      <c r="N80" s="349">
        <f t="shared" si="59"/>
        <v>0</v>
      </c>
      <c r="O80" s="87">
        <f t="shared" si="60"/>
        <v>0</v>
      </c>
    </row>
    <row r="81" spans="1:24">
      <c r="A81" s="98">
        <f t="shared" ref="A81:A84" si="62">EOMONTH(A80,1)</f>
        <v>43646</v>
      </c>
      <c r="B81" s="20">
        <f t="shared" si="56"/>
        <v>0</v>
      </c>
      <c r="C81" s="349"/>
      <c r="D81" s="349"/>
      <c r="E81" s="349"/>
      <c r="F81" s="349"/>
      <c r="G81" s="349"/>
      <c r="H81" s="73">
        <f t="shared" si="57"/>
        <v>0</v>
      </c>
      <c r="I81" s="19">
        <f t="shared" si="58"/>
        <v>0</v>
      </c>
      <c r="J81" s="349"/>
      <c r="K81" s="349"/>
      <c r="L81" s="349"/>
      <c r="M81" s="349"/>
      <c r="N81" s="349">
        <f t="shared" si="59"/>
        <v>0</v>
      </c>
      <c r="O81" s="87">
        <f t="shared" si="60"/>
        <v>0</v>
      </c>
    </row>
    <row r="82" spans="1:24">
      <c r="A82" s="98">
        <f t="shared" si="62"/>
        <v>43677</v>
      </c>
      <c r="B82" s="20">
        <f t="shared" si="56"/>
        <v>0</v>
      </c>
      <c r="C82" s="349"/>
      <c r="D82" s="349"/>
      <c r="E82" s="349"/>
      <c r="F82" s="349"/>
      <c r="G82" s="349"/>
      <c r="H82" s="73">
        <f t="shared" si="57"/>
        <v>0</v>
      </c>
      <c r="I82" s="19">
        <f t="shared" si="58"/>
        <v>0</v>
      </c>
      <c r="J82" s="349"/>
      <c r="K82" s="349"/>
      <c r="L82" s="349"/>
      <c r="M82" s="349"/>
      <c r="N82" s="349">
        <f t="shared" si="59"/>
        <v>0</v>
      </c>
      <c r="O82" s="87">
        <f t="shared" si="60"/>
        <v>0</v>
      </c>
    </row>
    <row r="83" spans="1:24">
      <c r="A83" s="98">
        <f t="shared" si="62"/>
        <v>43708</v>
      </c>
      <c r="B83" s="20">
        <f t="shared" si="56"/>
        <v>0</v>
      </c>
      <c r="C83" s="349"/>
      <c r="D83" s="349"/>
      <c r="E83" s="349"/>
      <c r="F83" s="349"/>
      <c r="G83" s="349"/>
      <c r="H83" s="73">
        <f t="shared" si="57"/>
        <v>0</v>
      </c>
      <c r="I83" s="19">
        <f t="shared" si="58"/>
        <v>0</v>
      </c>
      <c r="J83" s="349"/>
      <c r="K83" s="349"/>
      <c r="L83" s="349"/>
      <c r="M83" s="349"/>
      <c r="N83" s="349">
        <f t="shared" si="59"/>
        <v>0</v>
      </c>
      <c r="O83" s="87">
        <f t="shared" si="60"/>
        <v>0</v>
      </c>
    </row>
    <row r="84" spans="1:24">
      <c r="A84" s="98">
        <f t="shared" si="62"/>
        <v>43738</v>
      </c>
      <c r="B84" s="20">
        <f t="shared" si="56"/>
        <v>0</v>
      </c>
      <c r="C84" s="349"/>
      <c r="D84" s="349"/>
      <c r="E84" s="349"/>
      <c r="F84" s="349"/>
      <c r="G84" s="349"/>
      <c r="H84" s="73">
        <f t="shared" si="57"/>
        <v>0</v>
      </c>
      <c r="I84" s="19">
        <f t="shared" si="58"/>
        <v>0</v>
      </c>
      <c r="J84" s="349"/>
      <c r="K84" s="349"/>
      <c r="L84" s="349"/>
      <c r="M84" s="349"/>
      <c r="N84" s="349">
        <f t="shared" si="59"/>
        <v>0</v>
      </c>
      <c r="O84" s="87">
        <f t="shared" si="60"/>
        <v>0</v>
      </c>
    </row>
    <row r="85" spans="1:24">
      <c r="A85" s="98" t="str">
        <f>IF(YEAR(ye)=2018,"",EOMONTH(A84,1))</f>
        <v/>
      </c>
      <c r="B85" s="20">
        <f t="shared" si="56"/>
        <v>0</v>
      </c>
      <c r="C85" s="349"/>
      <c r="D85" s="349"/>
      <c r="E85" s="349"/>
      <c r="F85" s="349"/>
      <c r="G85" s="349"/>
      <c r="H85" s="73">
        <f t="shared" si="57"/>
        <v>0</v>
      </c>
      <c r="I85" s="19">
        <f t="shared" si="58"/>
        <v>0</v>
      </c>
      <c r="J85" s="349"/>
      <c r="K85" s="349"/>
      <c r="L85" s="349"/>
      <c r="M85" s="349"/>
      <c r="N85" s="349">
        <f t="shared" si="59"/>
        <v>0</v>
      </c>
      <c r="O85" s="87">
        <f t="shared" si="60"/>
        <v>0</v>
      </c>
    </row>
    <row r="86" spans="1:24">
      <c r="A86" s="98" t="str">
        <f>IF(YEAR(ye)=2018,"",EOMONTH(A85,1))</f>
        <v/>
      </c>
      <c r="B86" s="20">
        <f t="shared" si="56"/>
        <v>0</v>
      </c>
      <c r="C86" s="349"/>
      <c r="D86" s="349"/>
      <c r="E86" s="349"/>
      <c r="F86" s="349"/>
      <c r="G86" s="349"/>
      <c r="H86" s="73">
        <f t="shared" si="57"/>
        <v>0</v>
      </c>
      <c r="I86" s="19">
        <f t="shared" si="58"/>
        <v>0</v>
      </c>
      <c r="J86" s="349"/>
      <c r="K86" s="349"/>
      <c r="L86" s="349"/>
      <c r="M86" s="349"/>
      <c r="N86" s="349">
        <f t="shared" si="59"/>
        <v>0</v>
      </c>
      <c r="O86" s="87">
        <f t="shared" si="60"/>
        <v>0</v>
      </c>
    </row>
    <row r="87" spans="1:24">
      <c r="A87" s="98" t="str">
        <f>IF(YEAR(ye)=2018,"",EOMONTH(A86,1))</f>
        <v/>
      </c>
      <c r="B87" s="20">
        <f t="shared" si="56"/>
        <v>0</v>
      </c>
      <c r="C87" s="349"/>
      <c r="D87" s="349"/>
      <c r="E87" s="349"/>
      <c r="F87" s="349"/>
      <c r="G87" s="349"/>
      <c r="H87" s="73">
        <f t="shared" si="57"/>
        <v>0</v>
      </c>
      <c r="I87" s="19">
        <f t="shared" si="58"/>
        <v>0</v>
      </c>
      <c r="J87" s="349"/>
      <c r="K87" s="349"/>
      <c r="L87" s="349"/>
      <c r="M87" s="349"/>
      <c r="N87" s="349">
        <f t="shared" si="59"/>
        <v>0</v>
      </c>
      <c r="O87" s="87">
        <f t="shared" si="60"/>
        <v>0</v>
      </c>
    </row>
    <row r="88" spans="1:24" ht="13.5" thickBot="1">
      <c r="A88" s="100"/>
      <c r="B88" s="51">
        <f>SUM(B76:B87)</f>
        <v>0</v>
      </c>
      <c r="C88" s="53">
        <f t="shared" ref="C88" si="63">SUM(C76:C87)</f>
        <v>0</v>
      </c>
      <c r="D88" s="53">
        <f t="shared" ref="D88" si="64">SUM(D76:D87)</f>
        <v>0</v>
      </c>
      <c r="E88" s="53">
        <f t="shared" ref="E88" si="65">SUM(E76:E87)</f>
        <v>0</v>
      </c>
      <c r="F88" s="53">
        <f t="shared" ref="F88" si="66">SUM(F76:F87)</f>
        <v>0</v>
      </c>
      <c r="G88" s="53">
        <f t="shared" ref="G88" si="67">SUM(G76:G87)</f>
        <v>0</v>
      </c>
      <c r="H88" s="74"/>
      <c r="I88" s="90">
        <f>SUM(I76:I87)</f>
        <v>0</v>
      </c>
      <c r="J88" s="88">
        <f t="shared" ref="J88" si="68">SUM(J76:J87)</f>
        <v>0</v>
      </c>
      <c r="K88" s="88">
        <f t="shared" ref="K88" si="69">SUM(K76:K87)</f>
        <v>0</v>
      </c>
      <c r="L88" s="88">
        <f t="shared" ref="L88" si="70">SUM(L76:L87)</f>
        <v>0</v>
      </c>
      <c r="M88" s="88">
        <f t="shared" ref="M88" si="71">SUM(M76:M87)</f>
        <v>0</v>
      </c>
      <c r="N88" s="88">
        <f t="shared" ref="N88" si="72">SUM(N76:N87)</f>
        <v>0</v>
      </c>
      <c r="O88" s="89"/>
    </row>
    <row r="89" spans="1:24" ht="13.5" thickBot="1"/>
    <row r="90" spans="1:24" ht="13.5" thickBot="1">
      <c r="A90" s="464" t="s">
        <v>0</v>
      </c>
      <c r="B90" s="498" t="s">
        <v>49</v>
      </c>
      <c r="C90" s="499"/>
      <c r="D90" s="499"/>
      <c r="E90" s="499"/>
      <c r="F90" s="499"/>
      <c r="G90" s="499"/>
      <c r="H90" s="499"/>
      <c r="I90" s="499"/>
      <c r="J90" s="500"/>
      <c r="K90" s="22"/>
      <c r="L90" s="22"/>
      <c r="M90" s="22"/>
      <c r="N90" s="22"/>
      <c r="O90" s="22"/>
      <c r="P90" s="22"/>
      <c r="Q90" s="22"/>
      <c r="R90" s="22"/>
      <c r="S90" s="22"/>
      <c r="T90" s="22"/>
      <c r="U90" s="22"/>
      <c r="V90" s="22"/>
      <c r="W90" s="22"/>
      <c r="X90" s="6"/>
    </row>
    <row r="91" spans="1:24">
      <c r="A91" s="465"/>
      <c r="B91" s="516" t="s">
        <v>44</v>
      </c>
      <c r="C91" s="517"/>
      <c r="D91" s="518"/>
      <c r="E91" s="519" t="s">
        <v>45</v>
      </c>
      <c r="F91" s="520"/>
      <c r="G91" s="521"/>
      <c r="H91" s="522" t="s">
        <v>46</v>
      </c>
      <c r="I91" s="523"/>
      <c r="J91" s="524"/>
      <c r="K91" s="5"/>
      <c r="L91" s="5"/>
      <c r="M91" s="5"/>
      <c r="N91" s="5"/>
    </row>
    <row r="92" spans="1:24" ht="12.75" customHeight="1">
      <c r="A92" s="465"/>
      <c r="B92" s="513" t="s">
        <v>36</v>
      </c>
      <c r="C92" s="514" t="s">
        <v>41</v>
      </c>
      <c r="D92" s="515" t="s">
        <v>43</v>
      </c>
      <c r="E92" s="501" t="s">
        <v>36</v>
      </c>
      <c r="F92" s="503" t="s">
        <v>41</v>
      </c>
      <c r="G92" s="505" t="s">
        <v>43</v>
      </c>
      <c r="H92" s="507" t="s">
        <v>36</v>
      </c>
      <c r="I92" s="509" t="s">
        <v>41</v>
      </c>
      <c r="J92" s="511" t="s">
        <v>43</v>
      </c>
    </row>
    <row r="93" spans="1:24">
      <c r="A93" s="466"/>
      <c r="B93" s="513"/>
      <c r="C93" s="514"/>
      <c r="D93" s="515"/>
      <c r="E93" s="502"/>
      <c r="F93" s="504"/>
      <c r="G93" s="506"/>
      <c r="H93" s="508"/>
      <c r="I93" s="510"/>
      <c r="J93" s="512"/>
    </row>
    <row r="94" spans="1:24">
      <c r="A94" s="98" t="str">
        <f>TEXT(s_period,"MMM-YY")</f>
        <v>Jan-17</v>
      </c>
      <c r="B94" s="348">
        <f>L5</f>
        <v>0</v>
      </c>
      <c r="C94" s="349"/>
      <c r="D94" s="12">
        <f t="shared" ref="D94" si="73">B94-SUM(C94:C94)</f>
        <v>0</v>
      </c>
      <c r="E94" s="348">
        <f>+M5</f>
        <v>0</v>
      </c>
      <c r="F94" s="349"/>
      <c r="G94" s="73">
        <f t="shared" ref="G94" si="74">E94-SUM(F94:F94)</f>
        <v>0</v>
      </c>
      <c r="H94" s="348">
        <f t="shared" ref="H94" si="75">E94</f>
        <v>0</v>
      </c>
      <c r="I94" s="349"/>
      <c r="J94" s="87">
        <f t="shared" ref="J94" si="76">H94-SUM(I94:I94)</f>
        <v>0</v>
      </c>
    </row>
    <row r="95" spans="1:24">
      <c r="A95" s="98">
        <f>EOMONTH(A94,1)</f>
        <v>43524</v>
      </c>
      <c r="B95" s="348">
        <f t="shared" ref="B95:B105" si="77">L6</f>
        <v>0</v>
      </c>
      <c r="C95" s="349"/>
      <c r="D95" s="12">
        <f t="shared" ref="D95:D105" si="78">B95-SUM(C95:C95)</f>
        <v>0</v>
      </c>
      <c r="E95" s="348">
        <f t="shared" ref="E95:E105" si="79">+M6</f>
        <v>0</v>
      </c>
      <c r="F95" s="349"/>
      <c r="G95" s="73">
        <f t="shared" ref="G95:G105" si="80">E95-SUM(F95:F95)</f>
        <v>0</v>
      </c>
      <c r="H95" s="348">
        <f t="shared" ref="H95:H105" si="81">E95</f>
        <v>0</v>
      </c>
      <c r="I95" s="349"/>
      <c r="J95" s="87">
        <f t="shared" ref="J95:J105" si="82">H95-SUM(I95:I95)</f>
        <v>0</v>
      </c>
    </row>
    <row r="96" spans="1:24">
      <c r="A96" s="98">
        <f t="shared" ref="A96:A98" si="83">EOMONTH(A95,1)</f>
        <v>43555</v>
      </c>
      <c r="B96" s="348">
        <f t="shared" si="77"/>
        <v>0</v>
      </c>
      <c r="C96" s="349"/>
      <c r="D96" s="12">
        <f t="shared" si="78"/>
        <v>0</v>
      </c>
      <c r="E96" s="348">
        <f t="shared" si="79"/>
        <v>0</v>
      </c>
      <c r="F96" s="349"/>
      <c r="G96" s="73">
        <f t="shared" si="80"/>
        <v>0</v>
      </c>
      <c r="H96" s="348">
        <f t="shared" si="81"/>
        <v>0</v>
      </c>
      <c r="I96" s="349"/>
      <c r="J96" s="87">
        <f t="shared" si="82"/>
        <v>0</v>
      </c>
    </row>
    <row r="97" spans="1:10">
      <c r="A97" s="98">
        <f t="shared" si="83"/>
        <v>43585</v>
      </c>
      <c r="B97" s="348">
        <f t="shared" si="77"/>
        <v>0</v>
      </c>
      <c r="C97" s="349"/>
      <c r="D97" s="12">
        <f t="shared" si="78"/>
        <v>0</v>
      </c>
      <c r="E97" s="348">
        <f t="shared" si="79"/>
        <v>0</v>
      </c>
      <c r="F97" s="349"/>
      <c r="G97" s="73">
        <f t="shared" si="80"/>
        <v>0</v>
      </c>
      <c r="H97" s="348">
        <f t="shared" si="81"/>
        <v>0</v>
      </c>
      <c r="I97" s="349"/>
      <c r="J97" s="87">
        <f t="shared" si="82"/>
        <v>0</v>
      </c>
    </row>
    <row r="98" spans="1:10">
      <c r="A98" s="98">
        <f t="shared" si="83"/>
        <v>43616</v>
      </c>
      <c r="B98" s="348">
        <f t="shared" si="77"/>
        <v>0</v>
      </c>
      <c r="C98" s="349"/>
      <c r="D98" s="12">
        <f t="shared" si="78"/>
        <v>0</v>
      </c>
      <c r="E98" s="348">
        <f t="shared" si="79"/>
        <v>0</v>
      </c>
      <c r="F98" s="349"/>
      <c r="G98" s="73">
        <f t="shared" si="80"/>
        <v>0</v>
      </c>
      <c r="H98" s="348">
        <f t="shared" si="81"/>
        <v>0</v>
      </c>
      <c r="I98" s="349"/>
      <c r="J98" s="87">
        <f t="shared" si="82"/>
        <v>0</v>
      </c>
    </row>
    <row r="99" spans="1:10">
      <c r="A99" s="98">
        <f t="shared" ref="A99:A102" si="84">EOMONTH(A98,1)</f>
        <v>43646</v>
      </c>
      <c r="B99" s="348">
        <f t="shared" si="77"/>
        <v>0</v>
      </c>
      <c r="C99" s="349"/>
      <c r="D99" s="12">
        <f t="shared" si="78"/>
        <v>0</v>
      </c>
      <c r="E99" s="348">
        <f t="shared" si="79"/>
        <v>0</v>
      </c>
      <c r="F99" s="349"/>
      <c r="G99" s="73">
        <f t="shared" si="80"/>
        <v>0</v>
      </c>
      <c r="H99" s="348">
        <f t="shared" si="81"/>
        <v>0</v>
      </c>
      <c r="I99" s="349"/>
      <c r="J99" s="87">
        <f t="shared" si="82"/>
        <v>0</v>
      </c>
    </row>
    <row r="100" spans="1:10">
      <c r="A100" s="98">
        <f t="shared" si="84"/>
        <v>43677</v>
      </c>
      <c r="B100" s="348">
        <f t="shared" si="77"/>
        <v>0</v>
      </c>
      <c r="C100" s="349"/>
      <c r="D100" s="12">
        <f t="shared" si="78"/>
        <v>0</v>
      </c>
      <c r="E100" s="348">
        <f t="shared" si="79"/>
        <v>0</v>
      </c>
      <c r="F100" s="349"/>
      <c r="G100" s="73">
        <f t="shared" si="80"/>
        <v>0</v>
      </c>
      <c r="H100" s="348">
        <f t="shared" si="81"/>
        <v>0</v>
      </c>
      <c r="I100" s="349"/>
      <c r="J100" s="87">
        <f t="shared" si="82"/>
        <v>0</v>
      </c>
    </row>
    <row r="101" spans="1:10">
      <c r="A101" s="98">
        <f t="shared" si="84"/>
        <v>43708</v>
      </c>
      <c r="B101" s="348">
        <f t="shared" si="77"/>
        <v>0</v>
      </c>
      <c r="C101" s="349"/>
      <c r="D101" s="12">
        <f t="shared" si="78"/>
        <v>0</v>
      </c>
      <c r="E101" s="348">
        <f t="shared" si="79"/>
        <v>0</v>
      </c>
      <c r="F101" s="349"/>
      <c r="G101" s="73">
        <f t="shared" si="80"/>
        <v>0</v>
      </c>
      <c r="H101" s="348">
        <f t="shared" si="81"/>
        <v>0</v>
      </c>
      <c r="I101" s="349"/>
      <c r="J101" s="87">
        <f t="shared" si="82"/>
        <v>0</v>
      </c>
    </row>
    <row r="102" spans="1:10">
      <c r="A102" s="98">
        <f t="shared" si="84"/>
        <v>43738</v>
      </c>
      <c r="B102" s="348">
        <f t="shared" si="77"/>
        <v>0</v>
      </c>
      <c r="C102" s="349"/>
      <c r="D102" s="12">
        <f t="shared" si="78"/>
        <v>0</v>
      </c>
      <c r="E102" s="348">
        <f t="shared" si="79"/>
        <v>0</v>
      </c>
      <c r="F102" s="349"/>
      <c r="G102" s="73">
        <f t="shared" si="80"/>
        <v>0</v>
      </c>
      <c r="H102" s="348">
        <f t="shared" si="81"/>
        <v>0</v>
      </c>
      <c r="I102" s="349"/>
      <c r="J102" s="87">
        <f t="shared" si="82"/>
        <v>0</v>
      </c>
    </row>
    <row r="103" spans="1:10">
      <c r="A103" s="98" t="str">
        <f>IF(YEAR(ye)=2018,"",EOMONTH(A102,1))</f>
        <v/>
      </c>
      <c r="B103" s="348">
        <f t="shared" si="77"/>
        <v>0</v>
      </c>
      <c r="C103" s="349"/>
      <c r="D103" s="12">
        <f t="shared" si="78"/>
        <v>0</v>
      </c>
      <c r="E103" s="348">
        <f t="shared" si="79"/>
        <v>0</v>
      </c>
      <c r="F103" s="349"/>
      <c r="G103" s="73">
        <f t="shared" si="80"/>
        <v>0</v>
      </c>
      <c r="H103" s="348">
        <f t="shared" si="81"/>
        <v>0</v>
      </c>
      <c r="I103" s="349"/>
      <c r="J103" s="87">
        <f t="shared" si="82"/>
        <v>0</v>
      </c>
    </row>
    <row r="104" spans="1:10">
      <c r="A104" s="98" t="str">
        <f>IF(YEAR(ye)=2018,"",EOMONTH(A103,1))</f>
        <v/>
      </c>
      <c r="B104" s="348">
        <f t="shared" si="77"/>
        <v>0</v>
      </c>
      <c r="C104" s="349"/>
      <c r="D104" s="12">
        <f t="shared" si="78"/>
        <v>0</v>
      </c>
      <c r="E104" s="348">
        <f t="shared" si="79"/>
        <v>0</v>
      </c>
      <c r="F104" s="349"/>
      <c r="G104" s="73">
        <f t="shared" si="80"/>
        <v>0</v>
      </c>
      <c r="H104" s="348">
        <f t="shared" si="81"/>
        <v>0</v>
      </c>
      <c r="I104" s="349"/>
      <c r="J104" s="87">
        <f t="shared" si="82"/>
        <v>0</v>
      </c>
    </row>
    <row r="105" spans="1:10">
      <c r="A105" s="98" t="str">
        <f>IF(YEAR(ye)=2018,"",EOMONTH(A104,1))</f>
        <v/>
      </c>
      <c r="B105" s="348">
        <f t="shared" si="77"/>
        <v>0</v>
      </c>
      <c r="C105" s="349"/>
      <c r="D105" s="12">
        <f t="shared" si="78"/>
        <v>0</v>
      </c>
      <c r="E105" s="348">
        <f t="shared" si="79"/>
        <v>0</v>
      </c>
      <c r="F105" s="349"/>
      <c r="G105" s="73">
        <f t="shared" si="80"/>
        <v>0</v>
      </c>
      <c r="H105" s="348">
        <f t="shared" si="81"/>
        <v>0</v>
      </c>
      <c r="I105" s="349"/>
      <c r="J105" s="87">
        <f t="shared" si="82"/>
        <v>0</v>
      </c>
    </row>
    <row r="106" spans="1:10" ht="13.5" thickBot="1">
      <c r="A106" s="99"/>
      <c r="B106" s="54">
        <f>SUM(B94:B105)</f>
        <v>0</v>
      </c>
      <c r="C106" s="56">
        <f>SUM(C94:C105)</f>
        <v>0</v>
      </c>
      <c r="D106" s="86"/>
      <c r="E106" s="51">
        <f>SUM(E94:E105)</f>
        <v>0</v>
      </c>
      <c r="F106" s="53">
        <f t="shared" ref="F106" si="85">SUM(F94:F105)</f>
        <v>0</v>
      </c>
      <c r="G106" s="74"/>
      <c r="H106" s="90">
        <f>SUM(H94:H105)</f>
        <v>0</v>
      </c>
      <c r="I106" s="88">
        <f t="shared" ref="I106" si="86">SUM(I94:I105)</f>
        <v>0</v>
      </c>
      <c r="J106" s="89"/>
    </row>
  </sheetData>
  <mergeCells count="66">
    <mergeCell ref="A2:A4"/>
    <mergeCell ref="Q3:Q4"/>
    <mergeCell ref="R3:R4"/>
    <mergeCell ref="S3:S4"/>
    <mergeCell ref="K2:O2"/>
    <mergeCell ref="B3:F3"/>
    <mergeCell ref="G3:I3"/>
    <mergeCell ref="K3:O3"/>
    <mergeCell ref="B2:J2"/>
    <mergeCell ref="P2:P3"/>
    <mergeCell ref="Q2:S2"/>
    <mergeCell ref="N74:N75"/>
    <mergeCell ref="A54:A57"/>
    <mergeCell ref="F37:I38"/>
    <mergeCell ref="J37:M38"/>
    <mergeCell ref="M56:M57"/>
    <mergeCell ref="K56:K57"/>
    <mergeCell ref="J74:K74"/>
    <mergeCell ref="F74:F75"/>
    <mergeCell ref="I74:I75"/>
    <mergeCell ref="L74:L75"/>
    <mergeCell ref="M74:M75"/>
    <mergeCell ref="L56:L57"/>
    <mergeCell ref="A90:A93"/>
    <mergeCell ref="B74:B75"/>
    <mergeCell ref="G74:G75"/>
    <mergeCell ref="H74:H75"/>
    <mergeCell ref="J56:J57"/>
    <mergeCell ref="B73:H73"/>
    <mergeCell ref="I73:O73"/>
    <mergeCell ref="B72:O72"/>
    <mergeCell ref="E74:E75"/>
    <mergeCell ref="G56:G57"/>
    <mergeCell ref="H56:H57"/>
    <mergeCell ref="F56:F57"/>
    <mergeCell ref="I56:I57"/>
    <mergeCell ref="C56:E56"/>
    <mergeCell ref="A72:A75"/>
    <mergeCell ref="B56:B57"/>
    <mergeCell ref="R20:Y20"/>
    <mergeCell ref="B90:J90"/>
    <mergeCell ref="E92:E93"/>
    <mergeCell ref="F92:F93"/>
    <mergeCell ref="G92:G93"/>
    <mergeCell ref="H92:H93"/>
    <mergeCell ref="I92:I93"/>
    <mergeCell ref="J92:J93"/>
    <mergeCell ref="B92:B93"/>
    <mergeCell ref="C92:C93"/>
    <mergeCell ref="D92:D93"/>
    <mergeCell ref="B91:D91"/>
    <mergeCell ref="E91:G91"/>
    <mergeCell ref="H91:J91"/>
    <mergeCell ref="O74:O75"/>
    <mergeCell ref="C74:D74"/>
    <mergeCell ref="A19:A21"/>
    <mergeCell ref="B37:C38"/>
    <mergeCell ref="B55:H55"/>
    <mergeCell ref="I55:M55"/>
    <mergeCell ref="B54:M54"/>
    <mergeCell ref="B36:E36"/>
    <mergeCell ref="B20:I20"/>
    <mergeCell ref="J20:Q20"/>
    <mergeCell ref="A36:A39"/>
    <mergeCell ref="D37:E38"/>
    <mergeCell ref="F36:M36"/>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sheetPr codeName="Sheet3"/>
  <dimension ref="A1:AA106"/>
  <sheetViews>
    <sheetView workbookViewId="0">
      <selection activeCell="R30" sqref="R30"/>
    </sheetView>
  </sheetViews>
  <sheetFormatPr defaultRowHeight="12.75"/>
  <cols>
    <col min="2" max="25" width="12.7109375" customWidth="1"/>
  </cols>
  <sheetData>
    <row r="1" spans="1:19" ht="13.5" thickBot="1">
      <c r="A1" s="1" t="str">
        <f>UPPER(co_name)</f>
        <v/>
      </c>
    </row>
    <row r="2" spans="1:19">
      <c r="A2" s="591" t="s">
        <v>0</v>
      </c>
      <c r="B2" s="578" t="s">
        <v>16</v>
      </c>
      <c r="C2" s="579"/>
      <c r="D2" s="579"/>
      <c r="E2" s="579"/>
      <c r="F2" s="579"/>
      <c r="G2" s="579"/>
      <c r="H2" s="579"/>
      <c r="I2" s="579"/>
      <c r="J2" s="580"/>
      <c r="K2" s="570" t="s">
        <v>21</v>
      </c>
      <c r="L2" s="571"/>
      <c r="M2" s="571"/>
      <c r="N2" s="571"/>
      <c r="O2" s="572"/>
      <c r="P2" s="581" t="s">
        <v>12</v>
      </c>
      <c r="Q2" s="578" t="s">
        <v>17</v>
      </c>
      <c r="R2" s="579"/>
      <c r="S2" s="580"/>
    </row>
    <row r="3" spans="1:19" ht="33" customHeight="1">
      <c r="A3" s="592"/>
      <c r="B3" s="573" t="s">
        <v>15</v>
      </c>
      <c r="C3" s="574"/>
      <c r="D3" s="574"/>
      <c r="E3" s="574"/>
      <c r="F3" s="574"/>
      <c r="G3" s="514" t="s">
        <v>14</v>
      </c>
      <c r="H3" s="514"/>
      <c r="I3" s="514"/>
      <c r="J3" s="69" t="s">
        <v>13</v>
      </c>
      <c r="K3" s="575" t="s">
        <v>22</v>
      </c>
      <c r="L3" s="576"/>
      <c r="M3" s="576"/>
      <c r="N3" s="576"/>
      <c r="O3" s="577"/>
      <c r="P3" s="582"/>
      <c r="Q3" s="594" t="s">
        <v>18</v>
      </c>
      <c r="R3" s="566" t="s">
        <v>19</v>
      </c>
      <c r="S3" s="568" t="s">
        <v>20</v>
      </c>
    </row>
    <row r="4" spans="1:19" ht="22.5">
      <c r="A4" s="593"/>
      <c r="B4" s="70" t="s">
        <v>7</v>
      </c>
      <c r="C4" s="44" t="s">
        <v>8</v>
      </c>
      <c r="D4" s="44" t="s">
        <v>9</v>
      </c>
      <c r="E4" s="44" t="s">
        <v>10</v>
      </c>
      <c r="F4" s="44" t="s">
        <v>11</v>
      </c>
      <c r="G4" s="45" t="s">
        <v>7</v>
      </c>
      <c r="H4" s="45" t="s">
        <v>8</v>
      </c>
      <c r="I4" s="45" t="s">
        <v>11</v>
      </c>
      <c r="J4" s="69" t="s">
        <v>7</v>
      </c>
      <c r="K4" s="71" t="s">
        <v>7</v>
      </c>
      <c r="L4" s="46" t="s">
        <v>8</v>
      </c>
      <c r="M4" s="46" t="s">
        <v>9</v>
      </c>
      <c r="N4" s="46" t="s">
        <v>10</v>
      </c>
      <c r="O4" s="72" t="s">
        <v>11</v>
      </c>
      <c r="P4" s="75" t="s">
        <v>50</v>
      </c>
      <c r="Q4" s="595"/>
      <c r="R4" s="567"/>
      <c r="S4" s="569"/>
    </row>
    <row r="5" spans="1:19">
      <c r="A5" s="98" t="str">
        <f>TEXT(s_period,"MMM-YY")</f>
        <v>Jan-17</v>
      </c>
      <c r="B5" s="348"/>
      <c r="C5" s="349"/>
      <c r="D5" s="349"/>
      <c r="E5" s="350">
        <f>D5</f>
        <v>0</v>
      </c>
      <c r="F5" s="349"/>
      <c r="G5" s="349"/>
      <c r="H5" s="349"/>
      <c r="I5" s="349"/>
      <c r="J5" s="351"/>
      <c r="K5" s="348">
        <f>+'GSTR 3B Monthly Summary'!K5</f>
        <v>0</v>
      </c>
      <c r="L5" s="349">
        <f>+'GSTR 3B Monthly Summary'!L5</f>
        <v>0</v>
      </c>
      <c r="M5" s="349">
        <f>+'GSTR 3B Monthly Summary'!M5</f>
        <v>0</v>
      </c>
      <c r="N5" s="352">
        <f t="shared" ref="N5:N16" si="0">M5</f>
        <v>0</v>
      </c>
      <c r="O5" s="351"/>
      <c r="P5" s="353"/>
      <c r="Q5" s="348"/>
      <c r="R5" s="349"/>
      <c r="S5" s="351"/>
    </row>
    <row r="6" spans="1:19">
      <c r="A6" s="98">
        <f>EOMONTH(A5,1)</f>
        <v>43524</v>
      </c>
      <c r="B6" s="348"/>
      <c r="C6" s="349"/>
      <c r="D6" s="349"/>
      <c r="E6" s="350">
        <f t="shared" ref="E6:E10" si="1">D6</f>
        <v>0</v>
      </c>
      <c r="F6" s="349"/>
      <c r="G6" s="349"/>
      <c r="H6" s="349"/>
      <c r="I6" s="349"/>
      <c r="J6" s="351"/>
      <c r="K6" s="348">
        <f>+'GSTR 3B Monthly Summary'!K6</f>
        <v>0</v>
      </c>
      <c r="L6" s="349">
        <f>+'GSTR 3B Monthly Summary'!L6</f>
        <v>0</v>
      </c>
      <c r="M6" s="349">
        <f>+'GSTR 3B Monthly Summary'!M6</f>
        <v>0</v>
      </c>
      <c r="N6" s="352">
        <f t="shared" ref="N6:N10" si="2">M6</f>
        <v>0</v>
      </c>
      <c r="O6" s="351"/>
      <c r="P6" s="353"/>
      <c r="Q6" s="348"/>
      <c r="R6" s="349"/>
      <c r="S6" s="351"/>
    </row>
    <row r="7" spans="1:19">
      <c r="A7" s="98">
        <f t="shared" ref="A7:A13" si="3">EOMONTH(A6,1)</f>
        <v>43555</v>
      </c>
      <c r="B7" s="348"/>
      <c r="C7" s="349"/>
      <c r="D7" s="349"/>
      <c r="E7" s="350">
        <f t="shared" si="1"/>
        <v>0</v>
      </c>
      <c r="F7" s="349"/>
      <c r="G7" s="349"/>
      <c r="H7" s="349"/>
      <c r="I7" s="349"/>
      <c r="J7" s="351"/>
      <c r="K7" s="348">
        <f>+'GSTR 3B Monthly Summary'!K7</f>
        <v>0</v>
      </c>
      <c r="L7" s="349">
        <f>+'GSTR 3B Monthly Summary'!L7</f>
        <v>0</v>
      </c>
      <c r="M7" s="349">
        <f>+'GSTR 3B Monthly Summary'!M7</f>
        <v>0</v>
      </c>
      <c r="N7" s="352">
        <f t="shared" si="2"/>
        <v>0</v>
      </c>
      <c r="O7" s="351"/>
      <c r="P7" s="353"/>
      <c r="Q7" s="348"/>
      <c r="R7" s="349"/>
      <c r="S7" s="351"/>
    </row>
    <row r="8" spans="1:19">
      <c r="A8" s="98">
        <f t="shared" si="3"/>
        <v>43585</v>
      </c>
      <c r="B8" s="348"/>
      <c r="C8" s="349"/>
      <c r="D8" s="349"/>
      <c r="E8" s="350">
        <f t="shared" si="1"/>
        <v>0</v>
      </c>
      <c r="F8" s="349"/>
      <c r="G8" s="349"/>
      <c r="H8" s="349"/>
      <c r="I8" s="349"/>
      <c r="J8" s="351"/>
      <c r="K8" s="348">
        <f>+'GSTR 3B Monthly Summary'!K8</f>
        <v>0</v>
      </c>
      <c r="L8" s="349">
        <f>+'GSTR 3B Monthly Summary'!L8</f>
        <v>0</v>
      </c>
      <c r="M8" s="349">
        <f>+'GSTR 3B Monthly Summary'!M8</f>
        <v>0</v>
      </c>
      <c r="N8" s="352">
        <f t="shared" si="2"/>
        <v>0</v>
      </c>
      <c r="O8" s="351"/>
      <c r="P8" s="353"/>
      <c r="Q8" s="348"/>
      <c r="R8" s="349"/>
      <c r="S8" s="351"/>
    </row>
    <row r="9" spans="1:19">
      <c r="A9" s="98">
        <f t="shared" si="3"/>
        <v>43616</v>
      </c>
      <c r="B9" s="348"/>
      <c r="C9" s="349"/>
      <c r="D9" s="349"/>
      <c r="E9" s="350">
        <f t="shared" si="1"/>
        <v>0</v>
      </c>
      <c r="F9" s="349"/>
      <c r="G9" s="349"/>
      <c r="H9" s="349"/>
      <c r="I9" s="349"/>
      <c r="J9" s="351"/>
      <c r="K9" s="348">
        <f>+'GSTR 3B Monthly Summary'!K9</f>
        <v>0</v>
      </c>
      <c r="L9" s="349">
        <f>+'GSTR 3B Monthly Summary'!L9</f>
        <v>0</v>
      </c>
      <c r="M9" s="349">
        <f>+'GSTR 3B Monthly Summary'!M9</f>
        <v>0</v>
      </c>
      <c r="N9" s="352">
        <f t="shared" si="2"/>
        <v>0</v>
      </c>
      <c r="O9" s="351"/>
      <c r="P9" s="353"/>
      <c r="Q9" s="348"/>
      <c r="R9" s="349"/>
      <c r="S9" s="351"/>
    </row>
    <row r="10" spans="1:19">
      <c r="A10" s="98">
        <f t="shared" si="3"/>
        <v>43646</v>
      </c>
      <c r="B10" s="348"/>
      <c r="C10" s="349"/>
      <c r="D10" s="349"/>
      <c r="E10" s="350">
        <f t="shared" si="1"/>
        <v>0</v>
      </c>
      <c r="F10" s="349"/>
      <c r="G10" s="349"/>
      <c r="H10" s="349"/>
      <c r="I10" s="349"/>
      <c r="J10" s="351"/>
      <c r="K10" s="348">
        <f>+'GSTR 3B Monthly Summary'!K10</f>
        <v>0</v>
      </c>
      <c r="L10" s="349">
        <f>+'GSTR 3B Monthly Summary'!L10</f>
        <v>0</v>
      </c>
      <c r="M10" s="349">
        <f>+'GSTR 3B Monthly Summary'!M10</f>
        <v>0</v>
      </c>
      <c r="N10" s="352">
        <f t="shared" si="2"/>
        <v>0</v>
      </c>
      <c r="O10" s="351"/>
      <c r="P10" s="353"/>
      <c r="Q10" s="348"/>
      <c r="R10" s="349"/>
      <c r="S10" s="351"/>
    </row>
    <row r="11" spans="1:19">
      <c r="A11" s="98">
        <f t="shared" si="3"/>
        <v>43677</v>
      </c>
      <c r="B11" s="348"/>
      <c r="C11" s="349"/>
      <c r="D11" s="349"/>
      <c r="E11" s="350">
        <f t="shared" ref="E11:E16" si="4">D11</f>
        <v>0</v>
      </c>
      <c r="F11" s="349"/>
      <c r="G11" s="349"/>
      <c r="H11" s="349"/>
      <c r="I11" s="349"/>
      <c r="J11" s="351"/>
      <c r="K11" s="348">
        <f>+'GSTR 3B Monthly Summary'!K11</f>
        <v>0</v>
      </c>
      <c r="L11" s="349">
        <f>+'GSTR 3B Monthly Summary'!L11</f>
        <v>0</v>
      </c>
      <c r="M11" s="349">
        <f>+'GSTR 3B Monthly Summary'!M11</f>
        <v>0</v>
      </c>
      <c r="N11" s="352">
        <f t="shared" si="0"/>
        <v>0</v>
      </c>
      <c r="O11" s="351"/>
      <c r="P11" s="353"/>
      <c r="Q11" s="348"/>
      <c r="R11" s="349"/>
      <c r="S11" s="351"/>
    </row>
    <row r="12" spans="1:19">
      <c r="A12" s="98">
        <f t="shared" si="3"/>
        <v>43708</v>
      </c>
      <c r="B12" s="348"/>
      <c r="C12" s="349"/>
      <c r="D12" s="349"/>
      <c r="E12" s="350">
        <f t="shared" si="4"/>
        <v>0</v>
      </c>
      <c r="F12" s="349"/>
      <c r="G12" s="349"/>
      <c r="H12" s="349"/>
      <c r="I12" s="349"/>
      <c r="J12" s="351"/>
      <c r="K12" s="348">
        <f>+'GSTR 3B Monthly Summary'!K12</f>
        <v>0</v>
      </c>
      <c r="L12" s="349">
        <f>+'GSTR 3B Monthly Summary'!L12</f>
        <v>0</v>
      </c>
      <c r="M12" s="349">
        <f>+'GSTR 3B Monthly Summary'!M12</f>
        <v>0</v>
      </c>
      <c r="N12" s="352">
        <f t="shared" si="0"/>
        <v>0</v>
      </c>
      <c r="O12" s="351"/>
      <c r="P12" s="353"/>
      <c r="Q12" s="348"/>
      <c r="R12" s="349"/>
      <c r="S12" s="351"/>
    </row>
    <row r="13" spans="1:19">
      <c r="A13" s="98">
        <f t="shared" si="3"/>
        <v>43738</v>
      </c>
      <c r="B13" s="348"/>
      <c r="C13" s="349"/>
      <c r="D13" s="349"/>
      <c r="E13" s="350">
        <f t="shared" si="4"/>
        <v>0</v>
      </c>
      <c r="F13" s="349"/>
      <c r="G13" s="349"/>
      <c r="H13" s="349"/>
      <c r="I13" s="349"/>
      <c r="J13" s="351"/>
      <c r="K13" s="348">
        <f>+'GSTR 3B Monthly Summary'!K13</f>
        <v>0</v>
      </c>
      <c r="L13" s="349">
        <f>+'GSTR 3B Monthly Summary'!L13</f>
        <v>0</v>
      </c>
      <c r="M13" s="349">
        <f>+'GSTR 3B Monthly Summary'!M13</f>
        <v>0</v>
      </c>
      <c r="N13" s="352">
        <f t="shared" si="0"/>
        <v>0</v>
      </c>
      <c r="O13" s="351"/>
      <c r="P13" s="353"/>
      <c r="Q13" s="348"/>
      <c r="R13" s="349"/>
      <c r="S13" s="351"/>
    </row>
    <row r="14" spans="1:19">
      <c r="A14" s="98" t="str">
        <f>IF(YEAR(ye)=2018,"",EOMONTH(A13,1))</f>
        <v/>
      </c>
      <c r="B14" s="348"/>
      <c r="C14" s="349"/>
      <c r="D14" s="349"/>
      <c r="E14" s="350">
        <f t="shared" si="4"/>
        <v>0</v>
      </c>
      <c r="F14" s="349"/>
      <c r="G14" s="349"/>
      <c r="H14" s="349"/>
      <c r="I14" s="349"/>
      <c r="J14" s="351"/>
      <c r="K14" s="348">
        <f>+'GSTR 3B Monthly Summary'!K14</f>
        <v>0</v>
      </c>
      <c r="L14" s="349">
        <f>+'GSTR 3B Monthly Summary'!L14</f>
        <v>0</v>
      </c>
      <c r="M14" s="349">
        <f>+'GSTR 3B Monthly Summary'!M14</f>
        <v>0</v>
      </c>
      <c r="N14" s="352">
        <f t="shared" si="0"/>
        <v>0</v>
      </c>
      <c r="O14" s="351"/>
      <c r="P14" s="353"/>
      <c r="Q14" s="348"/>
      <c r="R14" s="349"/>
      <c r="S14" s="351"/>
    </row>
    <row r="15" spans="1:19">
      <c r="A15" s="98" t="str">
        <f>IF(YEAR(ye)=2018,"",EOMONTH(A14,1))</f>
        <v/>
      </c>
      <c r="B15" s="348"/>
      <c r="C15" s="349"/>
      <c r="D15" s="349"/>
      <c r="E15" s="350">
        <f t="shared" si="4"/>
        <v>0</v>
      </c>
      <c r="F15" s="349"/>
      <c r="G15" s="349"/>
      <c r="H15" s="349"/>
      <c r="I15" s="349"/>
      <c r="J15" s="351"/>
      <c r="K15" s="348">
        <f>+'GSTR 3B Monthly Summary'!K15</f>
        <v>0</v>
      </c>
      <c r="L15" s="349">
        <f>+'GSTR 3B Monthly Summary'!L15</f>
        <v>0</v>
      </c>
      <c r="M15" s="349">
        <f>+'GSTR 3B Monthly Summary'!M15</f>
        <v>0</v>
      </c>
      <c r="N15" s="352">
        <f t="shared" si="0"/>
        <v>0</v>
      </c>
      <c r="O15" s="351"/>
      <c r="P15" s="353"/>
      <c r="Q15" s="348"/>
      <c r="R15" s="349"/>
      <c r="S15" s="351"/>
    </row>
    <row r="16" spans="1:19">
      <c r="A16" s="98" t="str">
        <f>IF(YEAR(ye)=2018,"",EOMONTH(A15,1))</f>
        <v/>
      </c>
      <c r="B16" s="348"/>
      <c r="C16" s="349"/>
      <c r="D16" s="349"/>
      <c r="E16" s="350">
        <f t="shared" si="4"/>
        <v>0</v>
      </c>
      <c r="F16" s="349"/>
      <c r="G16" s="349"/>
      <c r="H16" s="349"/>
      <c r="I16" s="349"/>
      <c r="J16" s="351"/>
      <c r="K16" s="348">
        <f>+'GSTR 3B Monthly Summary'!K16</f>
        <v>0</v>
      </c>
      <c r="L16" s="349">
        <f>+'GSTR 3B Monthly Summary'!L16</f>
        <v>0</v>
      </c>
      <c r="M16" s="349">
        <f>+'GSTR 3B Monthly Summary'!M16</f>
        <v>0</v>
      </c>
      <c r="N16" s="352">
        <f t="shared" si="0"/>
        <v>0</v>
      </c>
      <c r="O16" s="351"/>
      <c r="P16" s="353"/>
      <c r="Q16" s="348"/>
      <c r="R16" s="349"/>
      <c r="S16" s="351"/>
    </row>
    <row r="17" spans="1:27" ht="13.5" thickBot="1">
      <c r="A17" s="101"/>
      <c r="B17" s="60">
        <f>SUM(B5:B16)</f>
        <v>0</v>
      </c>
      <c r="C17" s="61">
        <f t="shared" ref="C17:F17" si="5">SUM(C5:C16)</f>
        <v>0</v>
      </c>
      <c r="D17" s="61">
        <f t="shared" si="5"/>
        <v>0</v>
      </c>
      <c r="E17" s="61">
        <f t="shared" si="5"/>
        <v>0</v>
      </c>
      <c r="F17" s="61">
        <f t="shared" si="5"/>
        <v>0</v>
      </c>
      <c r="G17" s="56">
        <f>SUM(G5:G16)</f>
        <v>0</v>
      </c>
      <c r="H17" s="56">
        <f t="shared" ref="H17:I17" si="6">SUM(H5:H16)</f>
        <v>0</v>
      </c>
      <c r="I17" s="56">
        <f t="shared" si="6"/>
        <v>0</v>
      </c>
      <c r="J17" s="64">
        <f>SUM(J5:J16)</f>
        <v>0</v>
      </c>
      <c r="K17" s="51">
        <f>SUM(K5:K16)</f>
        <v>0</v>
      </c>
      <c r="L17" s="53">
        <f t="shared" ref="L17:O17" si="7">SUM(L5:L16)</f>
        <v>0</v>
      </c>
      <c r="M17" s="53">
        <f t="shared" si="7"/>
        <v>0</v>
      </c>
      <c r="N17" s="53">
        <f t="shared" si="7"/>
        <v>0</v>
      </c>
      <c r="O17" s="74">
        <f t="shared" si="7"/>
        <v>0</v>
      </c>
      <c r="P17" s="76">
        <f>SUM(P5:P16)</f>
        <v>0</v>
      </c>
      <c r="Q17" s="77">
        <f>SUM(Q5:Q16)</f>
        <v>0</v>
      </c>
      <c r="R17" s="78">
        <f t="shared" ref="R17:S17" si="8">SUM(R5:R16)</f>
        <v>0</v>
      </c>
      <c r="S17" s="79">
        <f t="shared" si="8"/>
        <v>0</v>
      </c>
    </row>
    <row r="19" spans="1:27">
      <c r="A19" s="464" t="s">
        <v>0</v>
      </c>
      <c r="B19" s="438"/>
      <c r="C19" s="439"/>
      <c r="D19" s="439"/>
      <c r="E19" s="439"/>
      <c r="F19" s="439"/>
      <c r="G19" s="439"/>
      <c r="H19" s="439"/>
      <c r="I19" s="439"/>
      <c r="J19" s="439"/>
      <c r="K19" s="439"/>
      <c r="L19" s="439" t="s">
        <v>27</v>
      </c>
      <c r="M19" s="439"/>
      <c r="N19" s="439"/>
      <c r="O19" s="439"/>
      <c r="P19" s="439"/>
      <c r="Q19" s="439"/>
      <c r="R19" s="439"/>
      <c r="S19" s="439"/>
      <c r="T19" s="439"/>
      <c r="U19" s="439"/>
      <c r="V19" s="439"/>
      <c r="W19" s="439"/>
      <c r="X19" s="439"/>
      <c r="Y19" s="442"/>
    </row>
    <row r="20" spans="1:27">
      <c r="A20" s="588"/>
      <c r="B20" s="483" t="s">
        <v>8</v>
      </c>
      <c r="C20" s="484"/>
      <c r="D20" s="484"/>
      <c r="E20" s="484"/>
      <c r="F20" s="484"/>
      <c r="G20" s="484"/>
      <c r="H20" s="484"/>
      <c r="I20" s="485"/>
      <c r="J20" s="486" t="s">
        <v>9</v>
      </c>
      <c r="K20" s="487"/>
      <c r="L20" s="487"/>
      <c r="M20" s="487"/>
      <c r="N20" s="487"/>
      <c r="O20" s="487"/>
      <c r="P20" s="487"/>
      <c r="Q20" s="488"/>
      <c r="R20" s="496" t="s">
        <v>10</v>
      </c>
      <c r="S20" s="497"/>
      <c r="T20" s="497"/>
      <c r="U20" s="497"/>
      <c r="V20" s="497"/>
      <c r="W20" s="497"/>
      <c r="X20" s="497"/>
      <c r="Y20" s="590"/>
    </row>
    <row r="21" spans="1:27">
      <c r="A21" s="589"/>
      <c r="B21" s="23" t="s">
        <v>51</v>
      </c>
      <c r="C21" s="38" t="s">
        <v>23</v>
      </c>
      <c r="D21" s="38" t="s">
        <v>56</v>
      </c>
      <c r="E21" s="39" t="s">
        <v>24</v>
      </c>
      <c r="F21" s="39" t="s">
        <v>25</v>
      </c>
      <c r="G21" s="39" t="s">
        <v>26</v>
      </c>
      <c r="H21" s="39" t="s">
        <v>53</v>
      </c>
      <c r="I21" s="93" t="s">
        <v>52</v>
      </c>
      <c r="J21" s="24" t="s">
        <v>51</v>
      </c>
      <c r="K21" s="103" t="s">
        <v>23</v>
      </c>
      <c r="L21" s="103" t="s">
        <v>56</v>
      </c>
      <c r="M21" s="34" t="s">
        <v>24</v>
      </c>
      <c r="N21" s="34" t="s">
        <v>25</v>
      </c>
      <c r="O21" s="34" t="s">
        <v>26</v>
      </c>
      <c r="P21" s="34" t="s">
        <v>53</v>
      </c>
      <c r="Q21" s="92" t="s">
        <v>52</v>
      </c>
      <c r="R21" s="25" t="s">
        <v>51</v>
      </c>
      <c r="S21" s="102" t="s">
        <v>23</v>
      </c>
      <c r="T21" s="102" t="s">
        <v>56</v>
      </c>
      <c r="U21" s="36" t="s">
        <v>24</v>
      </c>
      <c r="V21" s="36" t="s">
        <v>25</v>
      </c>
      <c r="W21" s="36" t="s">
        <v>26</v>
      </c>
      <c r="X21" s="36" t="s">
        <v>53</v>
      </c>
      <c r="Y21" s="94" t="s">
        <v>52</v>
      </c>
    </row>
    <row r="22" spans="1:27">
      <c r="A22" s="98" t="str">
        <f>TEXT(s_period,"MMM-YY")</f>
        <v>Jan-17</v>
      </c>
      <c r="B22" s="11">
        <v>0</v>
      </c>
      <c r="C22" s="354"/>
      <c r="D22" s="354">
        <f>+'GSTR 3B Monthly Summary'!D22</f>
        <v>0</v>
      </c>
      <c r="E22" s="349"/>
      <c r="F22" s="355">
        <f t="shared" ref="F22" si="9">SUM(B22:D22)-E22</f>
        <v>0</v>
      </c>
      <c r="G22" s="349"/>
      <c r="H22" s="355">
        <f>+C76+J76+C58</f>
        <v>0</v>
      </c>
      <c r="I22" s="17">
        <f>+F22-H22</f>
        <v>0</v>
      </c>
      <c r="J22" s="20">
        <v>0</v>
      </c>
      <c r="K22" s="354"/>
      <c r="L22" s="354">
        <f>+M5</f>
        <v>0</v>
      </c>
      <c r="M22" s="349"/>
      <c r="N22" s="352">
        <f t="shared" ref="N22" si="10">SUM(J22:L22)-M22</f>
        <v>0</v>
      </c>
      <c r="O22" s="349"/>
      <c r="P22" s="352">
        <f>+D58+D76</f>
        <v>0</v>
      </c>
      <c r="Q22" s="73">
        <f t="shared" ref="Q22" si="11">+N22-P22</f>
        <v>0</v>
      </c>
      <c r="R22" s="16">
        <v>0</v>
      </c>
      <c r="S22" s="21">
        <f t="shared" ref="S22" si="12">+K22</f>
        <v>0</v>
      </c>
      <c r="T22" s="360"/>
      <c r="U22" s="349">
        <f>+N5</f>
        <v>0</v>
      </c>
      <c r="V22" s="356">
        <f t="shared" ref="V22" si="13">SUM(R22:T22)-U22</f>
        <v>0</v>
      </c>
      <c r="W22" s="349"/>
      <c r="X22" s="356">
        <f>+E58+K76</f>
        <v>0</v>
      </c>
      <c r="Y22" s="12">
        <f>+V22-X22</f>
        <v>0</v>
      </c>
      <c r="AA22" s="66"/>
    </row>
    <row r="23" spans="1:27">
      <c r="A23" s="98">
        <f>EOMONTH(A22,1)</f>
        <v>43524</v>
      </c>
      <c r="B23" s="11">
        <f>+I22</f>
        <v>0</v>
      </c>
      <c r="C23" s="354"/>
      <c r="D23" s="354">
        <f>+'GSTR 3B Monthly Summary'!D23</f>
        <v>0</v>
      </c>
      <c r="E23" s="349"/>
      <c r="F23" s="355">
        <f t="shared" ref="F23:F33" si="14">SUM(B23:D23)-E23</f>
        <v>0</v>
      </c>
      <c r="G23" s="349"/>
      <c r="H23" s="355">
        <f t="shared" ref="H23:H33" si="15">+C77+J77+C59</f>
        <v>0</v>
      </c>
      <c r="I23" s="17">
        <f t="shared" ref="I23:I33" si="16">+F23-H23</f>
        <v>0</v>
      </c>
      <c r="J23" s="20">
        <f>+Q22</f>
        <v>0</v>
      </c>
      <c r="K23" s="354"/>
      <c r="L23" s="354">
        <f t="shared" ref="L23:L33" si="17">+M6</f>
        <v>0</v>
      </c>
      <c r="M23" s="349"/>
      <c r="N23" s="352">
        <f t="shared" ref="N23:N33" si="18">SUM(J23:L23)-M23</f>
        <v>0</v>
      </c>
      <c r="O23" s="349"/>
      <c r="P23" s="352">
        <f t="shared" ref="P23:P33" si="19">+D59+D77</f>
        <v>0</v>
      </c>
      <c r="Q23" s="73">
        <f t="shared" ref="Q23:Q33" si="20">+N23-P23</f>
        <v>0</v>
      </c>
      <c r="R23" s="16">
        <f>+Y22</f>
        <v>0</v>
      </c>
      <c r="S23" s="21">
        <f t="shared" ref="S23:S33" si="21">+K23</f>
        <v>0</v>
      </c>
      <c r="T23" s="360"/>
      <c r="U23" s="349">
        <f t="shared" ref="U23:U33" si="22">+N6</f>
        <v>0</v>
      </c>
      <c r="V23" s="356">
        <f t="shared" ref="V23:V33" si="23">SUM(R23:T23)-U23</f>
        <v>0</v>
      </c>
      <c r="W23" s="349"/>
      <c r="X23" s="356">
        <f t="shared" ref="X23:X33" si="24">+E59+K77</f>
        <v>0</v>
      </c>
      <c r="Y23" s="12">
        <f t="shared" ref="Y23:Y33" si="25">+V23-X23</f>
        <v>0</v>
      </c>
      <c r="AA23" s="66"/>
    </row>
    <row r="24" spans="1:27">
      <c r="A24" s="98">
        <f t="shared" ref="A24:A27" si="26">EOMONTH(A23,1)</f>
        <v>43555</v>
      </c>
      <c r="B24" s="11">
        <f t="shared" ref="B24:B30" si="27">+I23</f>
        <v>0</v>
      </c>
      <c r="C24" s="354"/>
      <c r="D24" s="354">
        <f>+'GSTR 3B Monthly Summary'!D24</f>
        <v>0</v>
      </c>
      <c r="E24" s="349"/>
      <c r="F24" s="355">
        <f t="shared" si="14"/>
        <v>0</v>
      </c>
      <c r="G24" s="349"/>
      <c r="H24" s="355">
        <f t="shared" si="15"/>
        <v>0</v>
      </c>
      <c r="I24" s="17">
        <f t="shared" si="16"/>
        <v>0</v>
      </c>
      <c r="J24" s="20">
        <f t="shared" ref="J24:J30" si="28">+Q23</f>
        <v>0</v>
      </c>
      <c r="K24" s="354"/>
      <c r="L24" s="354">
        <f t="shared" si="17"/>
        <v>0</v>
      </c>
      <c r="M24" s="349"/>
      <c r="N24" s="352">
        <f t="shared" si="18"/>
        <v>0</v>
      </c>
      <c r="O24" s="349"/>
      <c r="P24" s="352">
        <f t="shared" si="19"/>
        <v>0</v>
      </c>
      <c r="Q24" s="73">
        <f t="shared" si="20"/>
        <v>0</v>
      </c>
      <c r="R24" s="16">
        <f t="shared" ref="R24:R30" si="29">+Y23</f>
        <v>0</v>
      </c>
      <c r="S24" s="21">
        <f t="shared" si="21"/>
        <v>0</v>
      </c>
      <c r="T24" s="360"/>
      <c r="U24" s="349">
        <f t="shared" si="22"/>
        <v>0</v>
      </c>
      <c r="V24" s="356">
        <f t="shared" si="23"/>
        <v>0</v>
      </c>
      <c r="W24" s="349"/>
      <c r="X24" s="356">
        <f t="shared" si="24"/>
        <v>0</v>
      </c>
      <c r="Y24" s="12">
        <f t="shared" si="25"/>
        <v>0</v>
      </c>
      <c r="AA24" s="66"/>
    </row>
    <row r="25" spans="1:27">
      <c r="A25" s="98">
        <f t="shared" si="26"/>
        <v>43585</v>
      </c>
      <c r="B25" s="11">
        <f t="shared" si="27"/>
        <v>0</v>
      </c>
      <c r="C25" s="354"/>
      <c r="D25" s="354">
        <f>+'GSTR 3B Monthly Summary'!D25</f>
        <v>0</v>
      </c>
      <c r="E25" s="349"/>
      <c r="F25" s="355">
        <f t="shared" si="14"/>
        <v>0</v>
      </c>
      <c r="G25" s="349"/>
      <c r="H25" s="355">
        <f t="shared" si="15"/>
        <v>0</v>
      </c>
      <c r="I25" s="17">
        <f t="shared" si="16"/>
        <v>0</v>
      </c>
      <c r="J25" s="20">
        <f t="shared" si="28"/>
        <v>0</v>
      </c>
      <c r="K25" s="354"/>
      <c r="L25" s="354">
        <f t="shared" si="17"/>
        <v>0</v>
      </c>
      <c r="M25" s="349"/>
      <c r="N25" s="352">
        <f t="shared" si="18"/>
        <v>0</v>
      </c>
      <c r="O25" s="349"/>
      <c r="P25" s="352">
        <f t="shared" si="19"/>
        <v>0</v>
      </c>
      <c r="Q25" s="73">
        <f t="shared" si="20"/>
        <v>0</v>
      </c>
      <c r="R25" s="16">
        <f t="shared" si="29"/>
        <v>0</v>
      </c>
      <c r="S25" s="21">
        <f t="shared" si="21"/>
        <v>0</v>
      </c>
      <c r="T25" s="360"/>
      <c r="U25" s="349">
        <f t="shared" si="22"/>
        <v>0</v>
      </c>
      <c r="V25" s="356">
        <f t="shared" si="23"/>
        <v>0</v>
      </c>
      <c r="W25" s="349"/>
      <c r="X25" s="356">
        <f t="shared" si="24"/>
        <v>0</v>
      </c>
      <c r="Y25" s="12">
        <f t="shared" si="25"/>
        <v>0</v>
      </c>
      <c r="AA25" s="66"/>
    </row>
    <row r="26" spans="1:27">
      <c r="A26" s="98">
        <f t="shared" si="26"/>
        <v>43616</v>
      </c>
      <c r="B26" s="11">
        <f t="shared" si="27"/>
        <v>0</v>
      </c>
      <c r="C26" s="354"/>
      <c r="D26" s="354">
        <f>+'GSTR 3B Monthly Summary'!D26</f>
        <v>0</v>
      </c>
      <c r="E26" s="349"/>
      <c r="F26" s="355">
        <f t="shared" si="14"/>
        <v>0</v>
      </c>
      <c r="G26" s="349"/>
      <c r="H26" s="355">
        <f t="shared" si="15"/>
        <v>0</v>
      </c>
      <c r="I26" s="17">
        <f t="shared" si="16"/>
        <v>0</v>
      </c>
      <c r="J26" s="20">
        <f t="shared" si="28"/>
        <v>0</v>
      </c>
      <c r="K26" s="354"/>
      <c r="L26" s="354">
        <f t="shared" si="17"/>
        <v>0</v>
      </c>
      <c r="M26" s="349"/>
      <c r="N26" s="352">
        <f t="shared" si="18"/>
        <v>0</v>
      </c>
      <c r="O26" s="349"/>
      <c r="P26" s="352">
        <f t="shared" si="19"/>
        <v>0</v>
      </c>
      <c r="Q26" s="73">
        <f t="shared" si="20"/>
        <v>0</v>
      </c>
      <c r="R26" s="16">
        <f t="shared" si="29"/>
        <v>0</v>
      </c>
      <c r="S26" s="21">
        <f t="shared" si="21"/>
        <v>0</v>
      </c>
      <c r="T26" s="360"/>
      <c r="U26" s="349">
        <f t="shared" si="22"/>
        <v>0</v>
      </c>
      <c r="V26" s="356">
        <f t="shared" si="23"/>
        <v>0</v>
      </c>
      <c r="W26" s="349"/>
      <c r="X26" s="356">
        <f t="shared" si="24"/>
        <v>0</v>
      </c>
      <c r="Y26" s="12">
        <f t="shared" si="25"/>
        <v>0</v>
      </c>
      <c r="AA26" s="66"/>
    </row>
    <row r="27" spans="1:27">
      <c r="A27" s="98">
        <f t="shared" si="26"/>
        <v>43646</v>
      </c>
      <c r="B27" s="11">
        <f t="shared" si="27"/>
        <v>0</v>
      </c>
      <c r="C27" s="354"/>
      <c r="D27" s="354">
        <f>+'GSTR 3B Monthly Summary'!D27</f>
        <v>0</v>
      </c>
      <c r="E27" s="349"/>
      <c r="F27" s="355">
        <f t="shared" si="14"/>
        <v>0</v>
      </c>
      <c r="G27" s="349"/>
      <c r="H27" s="355">
        <f t="shared" si="15"/>
        <v>0</v>
      </c>
      <c r="I27" s="17">
        <f t="shared" si="16"/>
        <v>0</v>
      </c>
      <c r="J27" s="20">
        <f t="shared" si="28"/>
        <v>0</v>
      </c>
      <c r="K27" s="354"/>
      <c r="L27" s="354">
        <f t="shared" si="17"/>
        <v>0</v>
      </c>
      <c r="M27" s="349"/>
      <c r="N27" s="352">
        <f t="shared" si="18"/>
        <v>0</v>
      </c>
      <c r="O27" s="349"/>
      <c r="P27" s="352">
        <f t="shared" si="19"/>
        <v>0</v>
      </c>
      <c r="Q27" s="73">
        <f t="shared" si="20"/>
        <v>0</v>
      </c>
      <c r="R27" s="16">
        <f t="shared" si="29"/>
        <v>0</v>
      </c>
      <c r="S27" s="21">
        <f t="shared" si="21"/>
        <v>0</v>
      </c>
      <c r="T27" s="360"/>
      <c r="U27" s="349">
        <f t="shared" si="22"/>
        <v>0</v>
      </c>
      <c r="V27" s="356">
        <f t="shared" si="23"/>
        <v>0</v>
      </c>
      <c r="W27" s="349"/>
      <c r="X27" s="356">
        <f t="shared" si="24"/>
        <v>0</v>
      </c>
      <c r="Y27" s="12">
        <f t="shared" si="25"/>
        <v>0</v>
      </c>
      <c r="AA27" s="66"/>
    </row>
    <row r="28" spans="1:27">
      <c r="A28" s="98">
        <f t="shared" ref="A28:A30" si="30">EOMONTH(A27,1)</f>
        <v>43677</v>
      </c>
      <c r="B28" s="11">
        <f t="shared" si="27"/>
        <v>0</v>
      </c>
      <c r="C28" s="354"/>
      <c r="D28" s="354">
        <f>+'GSTR 3B Monthly Summary'!D28</f>
        <v>0</v>
      </c>
      <c r="E28" s="349"/>
      <c r="F28" s="355">
        <f t="shared" si="14"/>
        <v>0</v>
      </c>
      <c r="G28" s="349"/>
      <c r="H28" s="355">
        <f t="shared" si="15"/>
        <v>0</v>
      </c>
      <c r="I28" s="17">
        <f t="shared" si="16"/>
        <v>0</v>
      </c>
      <c r="J28" s="20">
        <f t="shared" si="28"/>
        <v>0</v>
      </c>
      <c r="K28" s="354"/>
      <c r="L28" s="354">
        <f t="shared" si="17"/>
        <v>0</v>
      </c>
      <c r="M28" s="349"/>
      <c r="N28" s="352">
        <f t="shared" si="18"/>
        <v>0</v>
      </c>
      <c r="O28" s="349"/>
      <c r="P28" s="352">
        <f t="shared" si="19"/>
        <v>0</v>
      </c>
      <c r="Q28" s="73">
        <f t="shared" si="20"/>
        <v>0</v>
      </c>
      <c r="R28" s="16">
        <f t="shared" si="29"/>
        <v>0</v>
      </c>
      <c r="S28" s="21">
        <f t="shared" si="21"/>
        <v>0</v>
      </c>
      <c r="T28" s="360"/>
      <c r="U28" s="349">
        <f t="shared" si="22"/>
        <v>0</v>
      </c>
      <c r="V28" s="356">
        <f t="shared" si="23"/>
        <v>0</v>
      </c>
      <c r="W28" s="349"/>
      <c r="X28" s="356">
        <f t="shared" si="24"/>
        <v>0</v>
      </c>
      <c r="Y28" s="12">
        <f t="shared" si="25"/>
        <v>0</v>
      </c>
      <c r="AA28" s="66"/>
    </row>
    <row r="29" spans="1:27">
      <c r="A29" s="98">
        <f t="shared" si="30"/>
        <v>43708</v>
      </c>
      <c r="B29" s="11">
        <f t="shared" si="27"/>
        <v>0</v>
      </c>
      <c r="C29" s="354"/>
      <c r="D29" s="354">
        <f>+'GSTR 3B Monthly Summary'!D29</f>
        <v>0</v>
      </c>
      <c r="E29" s="349"/>
      <c r="F29" s="355">
        <f t="shared" si="14"/>
        <v>0</v>
      </c>
      <c r="G29" s="349"/>
      <c r="H29" s="355">
        <f t="shared" si="15"/>
        <v>0</v>
      </c>
      <c r="I29" s="17">
        <f t="shared" si="16"/>
        <v>0</v>
      </c>
      <c r="J29" s="20">
        <f t="shared" si="28"/>
        <v>0</v>
      </c>
      <c r="K29" s="354"/>
      <c r="L29" s="354">
        <f t="shared" si="17"/>
        <v>0</v>
      </c>
      <c r="M29" s="349"/>
      <c r="N29" s="352">
        <f t="shared" si="18"/>
        <v>0</v>
      </c>
      <c r="O29" s="349"/>
      <c r="P29" s="352">
        <f t="shared" si="19"/>
        <v>0</v>
      </c>
      <c r="Q29" s="73">
        <f t="shared" si="20"/>
        <v>0</v>
      </c>
      <c r="R29" s="16">
        <f t="shared" si="29"/>
        <v>0</v>
      </c>
      <c r="S29" s="21">
        <f t="shared" si="21"/>
        <v>0</v>
      </c>
      <c r="T29" s="360"/>
      <c r="U29" s="349">
        <f t="shared" si="22"/>
        <v>0</v>
      </c>
      <c r="V29" s="356">
        <f t="shared" si="23"/>
        <v>0</v>
      </c>
      <c r="W29" s="349"/>
      <c r="X29" s="356">
        <f t="shared" si="24"/>
        <v>0</v>
      </c>
      <c r="Y29" s="12">
        <f t="shared" si="25"/>
        <v>0</v>
      </c>
      <c r="AA29" s="66"/>
    </row>
    <row r="30" spans="1:27">
      <c r="A30" s="98">
        <f t="shared" si="30"/>
        <v>43738</v>
      </c>
      <c r="B30" s="11">
        <f t="shared" si="27"/>
        <v>0</v>
      </c>
      <c r="C30" s="354"/>
      <c r="D30" s="354">
        <f>+'GSTR 3B Monthly Summary'!D30</f>
        <v>0</v>
      </c>
      <c r="E30" s="349"/>
      <c r="F30" s="355">
        <f t="shared" si="14"/>
        <v>0</v>
      </c>
      <c r="G30" s="349"/>
      <c r="H30" s="355">
        <f t="shared" si="15"/>
        <v>0</v>
      </c>
      <c r="I30" s="17">
        <f t="shared" si="16"/>
        <v>0</v>
      </c>
      <c r="J30" s="20">
        <f t="shared" si="28"/>
        <v>0</v>
      </c>
      <c r="K30" s="354"/>
      <c r="L30" s="354">
        <f t="shared" si="17"/>
        <v>0</v>
      </c>
      <c r="M30" s="349"/>
      <c r="N30" s="352">
        <f t="shared" si="18"/>
        <v>0</v>
      </c>
      <c r="O30" s="349"/>
      <c r="P30" s="352">
        <f t="shared" si="19"/>
        <v>0</v>
      </c>
      <c r="Q30" s="73">
        <f t="shared" si="20"/>
        <v>0</v>
      </c>
      <c r="R30" s="16">
        <f t="shared" si="29"/>
        <v>0</v>
      </c>
      <c r="S30" s="21">
        <f t="shared" si="21"/>
        <v>0</v>
      </c>
      <c r="T30" s="360"/>
      <c r="U30" s="349">
        <f t="shared" si="22"/>
        <v>0</v>
      </c>
      <c r="V30" s="356">
        <f t="shared" si="23"/>
        <v>0</v>
      </c>
      <c r="W30" s="349"/>
      <c r="X30" s="356">
        <f t="shared" si="24"/>
        <v>0</v>
      </c>
      <c r="Y30" s="12">
        <f t="shared" si="25"/>
        <v>0</v>
      </c>
      <c r="AA30" s="66"/>
    </row>
    <row r="31" spans="1:27">
      <c r="A31" s="98" t="str">
        <f>IF(YEAR(ye)=2018,"",EOMONTH(A30,1))</f>
        <v/>
      </c>
      <c r="B31" s="11" t="str">
        <f>IF(A31="","",I30)</f>
        <v/>
      </c>
      <c r="C31" s="354"/>
      <c r="D31" s="354">
        <f>+'GSTR 3B Monthly Summary'!D31</f>
        <v>0</v>
      </c>
      <c r="E31" s="349"/>
      <c r="F31" s="355">
        <f t="shared" si="14"/>
        <v>0</v>
      </c>
      <c r="G31" s="349"/>
      <c r="H31" s="355">
        <f t="shared" si="15"/>
        <v>0</v>
      </c>
      <c r="I31" s="17">
        <f t="shared" si="16"/>
        <v>0</v>
      </c>
      <c r="J31" s="20" t="str">
        <f>IF(A31="","",Q30)</f>
        <v/>
      </c>
      <c r="K31" s="354"/>
      <c r="L31" s="354">
        <f t="shared" si="17"/>
        <v>0</v>
      </c>
      <c r="M31" s="349"/>
      <c r="N31" s="352">
        <f t="shared" si="18"/>
        <v>0</v>
      </c>
      <c r="O31" s="349"/>
      <c r="P31" s="352">
        <f t="shared" si="19"/>
        <v>0</v>
      </c>
      <c r="Q31" s="73">
        <f t="shared" si="20"/>
        <v>0</v>
      </c>
      <c r="R31" s="16" t="str">
        <f>IF(A31="","",Y30)</f>
        <v/>
      </c>
      <c r="S31" s="21">
        <f t="shared" si="21"/>
        <v>0</v>
      </c>
      <c r="T31" s="360"/>
      <c r="U31" s="349">
        <f t="shared" si="22"/>
        <v>0</v>
      </c>
      <c r="V31" s="356">
        <f t="shared" si="23"/>
        <v>0</v>
      </c>
      <c r="W31" s="349"/>
      <c r="X31" s="356">
        <f t="shared" si="24"/>
        <v>0</v>
      </c>
      <c r="Y31" s="12">
        <f t="shared" si="25"/>
        <v>0</v>
      </c>
      <c r="AA31" s="66"/>
    </row>
    <row r="32" spans="1:27">
      <c r="A32" s="98" t="str">
        <f>IF(YEAR(ye)=2018,"",EOMONTH(A31,1))</f>
        <v/>
      </c>
      <c r="B32" s="11" t="str">
        <f t="shared" ref="B32:B33" si="31">IF(A32="","",I31)</f>
        <v/>
      </c>
      <c r="C32" s="354"/>
      <c r="D32" s="354">
        <f>+'GSTR 3B Monthly Summary'!D32</f>
        <v>0</v>
      </c>
      <c r="E32" s="349"/>
      <c r="F32" s="355">
        <f t="shared" si="14"/>
        <v>0</v>
      </c>
      <c r="G32" s="349"/>
      <c r="H32" s="355">
        <f t="shared" si="15"/>
        <v>0</v>
      </c>
      <c r="I32" s="17">
        <f t="shared" si="16"/>
        <v>0</v>
      </c>
      <c r="J32" s="20" t="str">
        <f t="shared" ref="J32:J33" si="32">IF(A32="","",Q31)</f>
        <v/>
      </c>
      <c r="K32" s="354"/>
      <c r="L32" s="354">
        <f t="shared" si="17"/>
        <v>0</v>
      </c>
      <c r="M32" s="349"/>
      <c r="N32" s="352">
        <f t="shared" si="18"/>
        <v>0</v>
      </c>
      <c r="O32" s="349"/>
      <c r="P32" s="352">
        <f t="shared" si="19"/>
        <v>0</v>
      </c>
      <c r="Q32" s="73">
        <f t="shared" si="20"/>
        <v>0</v>
      </c>
      <c r="R32" s="16" t="str">
        <f t="shared" ref="R32:R33" si="33">IF(A32="","",Y31)</f>
        <v/>
      </c>
      <c r="S32" s="21">
        <f t="shared" si="21"/>
        <v>0</v>
      </c>
      <c r="T32" s="360"/>
      <c r="U32" s="349">
        <f t="shared" si="22"/>
        <v>0</v>
      </c>
      <c r="V32" s="356">
        <f t="shared" si="23"/>
        <v>0</v>
      </c>
      <c r="W32" s="349"/>
      <c r="X32" s="356">
        <f t="shared" si="24"/>
        <v>0</v>
      </c>
      <c r="Y32" s="12">
        <f t="shared" si="25"/>
        <v>0</v>
      </c>
      <c r="AA32" s="66"/>
    </row>
    <row r="33" spans="1:27">
      <c r="A33" s="98" t="str">
        <f>IF(YEAR(ye)=2018,"",EOMONTH(A32,1))</f>
        <v/>
      </c>
      <c r="B33" s="11" t="str">
        <f t="shared" si="31"/>
        <v/>
      </c>
      <c r="C33" s="354"/>
      <c r="D33" s="354">
        <f>+'GSTR 3B Monthly Summary'!D33</f>
        <v>0</v>
      </c>
      <c r="E33" s="349"/>
      <c r="F33" s="355">
        <f t="shared" si="14"/>
        <v>0</v>
      </c>
      <c r="G33" s="349"/>
      <c r="H33" s="355">
        <f t="shared" si="15"/>
        <v>0</v>
      </c>
      <c r="I33" s="17">
        <f t="shared" si="16"/>
        <v>0</v>
      </c>
      <c r="J33" s="20" t="str">
        <f t="shared" si="32"/>
        <v/>
      </c>
      <c r="K33" s="354"/>
      <c r="L33" s="354">
        <f t="shared" si="17"/>
        <v>0</v>
      </c>
      <c r="M33" s="349"/>
      <c r="N33" s="352">
        <f t="shared" si="18"/>
        <v>0</v>
      </c>
      <c r="O33" s="349"/>
      <c r="P33" s="352">
        <f t="shared" si="19"/>
        <v>0</v>
      </c>
      <c r="Q33" s="73">
        <f t="shared" si="20"/>
        <v>0</v>
      </c>
      <c r="R33" s="16" t="str">
        <f t="shared" si="33"/>
        <v/>
      </c>
      <c r="S33" s="21">
        <f t="shared" si="21"/>
        <v>0</v>
      </c>
      <c r="T33" s="360"/>
      <c r="U33" s="349">
        <f t="shared" si="22"/>
        <v>0</v>
      </c>
      <c r="V33" s="356">
        <f t="shared" si="23"/>
        <v>0</v>
      </c>
      <c r="W33" s="349"/>
      <c r="X33" s="356">
        <f t="shared" si="24"/>
        <v>0</v>
      </c>
      <c r="Y33" s="12">
        <f t="shared" si="25"/>
        <v>0</v>
      </c>
      <c r="AA33" s="66"/>
    </row>
    <row r="34" spans="1:27" ht="13.5" thickBot="1">
      <c r="A34" s="100"/>
      <c r="B34" s="48"/>
      <c r="C34" s="49">
        <f>SUM(C22:C33)</f>
        <v>0</v>
      </c>
      <c r="D34" s="49">
        <f>SUM(D22:D33)</f>
        <v>0</v>
      </c>
      <c r="E34" s="50">
        <f t="shared" ref="E34:G34" si="34">SUM(E22:E33)</f>
        <v>0</v>
      </c>
      <c r="F34" s="50"/>
      <c r="G34" s="50">
        <f t="shared" si="34"/>
        <v>0</v>
      </c>
      <c r="H34" s="50">
        <f>SUM(H22:H33)</f>
        <v>0</v>
      </c>
      <c r="I34" s="64"/>
      <c r="J34" s="51"/>
      <c r="K34" s="52">
        <f>SUM(K22:K33)</f>
        <v>0</v>
      </c>
      <c r="L34" s="52">
        <f>SUM(L22:L33)</f>
        <v>0</v>
      </c>
      <c r="M34" s="53">
        <f t="shared" ref="M34:O34" si="35">SUM(M22:M33)</f>
        <v>0</v>
      </c>
      <c r="N34" s="53"/>
      <c r="O34" s="53">
        <f t="shared" si="35"/>
        <v>0</v>
      </c>
      <c r="P34" s="53">
        <f>SUM(P22:P33)</f>
        <v>0</v>
      </c>
      <c r="Q34" s="74"/>
      <c r="R34" s="104"/>
      <c r="S34" s="105">
        <f>SUM(S22:S33)</f>
        <v>0</v>
      </c>
      <c r="T34" s="105">
        <f>SUM(T22:T33)</f>
        <v>0</v>
      </c>
      <c r="U34" s="106">
        <f t="shared" ref="U34:W34" si="36">SUM(U22:U33)</f>
        <v>0</v>
      </c>
      <c r="V34" s="106"/>
      <c r="W34" s="106">
        <f t="shared" si="36"/>
        <v>0</v>
      </c>
      <c r="X34" s="106">
        <f>SUM(X22:X33)</f>
        <v>0</v>
      </c>
      <c r="Y34" s="107"/>
    </row>
    <row r="35" spans="1:27" ht="13.5" thickBot="1"/>
    <row r="36" spans="1:27" ht="13.5" thickBot="1">
      <c r="A36" s="587" t="s">
        <v>0</v>
      </c>
      <c r="B36" s="480" t="s">
        <v>32</v>
      </c>
      <c r="C36" s="481"/>
      <c r="D36" s="481"/>
      <c r="E36" s="482"/>
      <c r="F36" s="493" t="s">
        <v>28</v>
      </c>
      <c r="G36" s="494"/>
      <c r="H36" s="494"/>
      <c r="I36" s="494"/>
      <c r="J36" s="494"/>
      <c r="K36" s="494"/>
      <c r="L36" s="494"/>
      <c r="M36" s="495"/>
      <c r="O36" s="5"/>
      <c r="P36" s="5"/>
      <c r="Q36" s="5"/>
      <c r="R36" s="5"/>
      <c r="T36" s="2" t="s">
        <v>54</v>
      </c>
    </row>
    <row r="37" spans="1:27" ht="12.75" customHeight="1">
      <c r="A37" s="588"/>
      <c r="B37" s="467" t="s">
        <v>33</v>
      </c>
      <c r="C37" s="468"/>
      <c r="D37" s="489" t="s">
        <v>35</v>
      </c>
      <c r="E37" s="490"/>
      <c r="F37" s="547" t="s">
        <v>29</v>
      </c>
      <c r="G37" s="548"/>
      <c r="H37" s="548"/>
      <c r="I37" s="549"/>
      <c r="J37" s="553" t="s">
        <v>30</v>
      </c>
      <c r="K37" s="554"/>
      <c r="L37" s="554"/>
      <c r="M37" s="555"/>
      <c r="O37" s="361"/>
      <c r="P37" s="361"/>
      <c r="Q37" s="361"/>
      <c r="R37" s="361"/>
      <c r="T37" s="584" t="s">
        <v>55</v>
      </c>
    </row>
    <row r="38" spans="1:27">
      <c r="A38" s="588"/>
      <c r="B38" s="469"/>
      <c r="C38" s="470"/>
      <c r="D38" s="491"/>
      <c r="E38" s="492"/>
      <c r="F38" s="550"/>
      <c r="G38" s="551"/>
      <c r="H38" s="551"/>
      <c r="I38" s="552"/>
      <c r="J38" s="556"/>
      <c r="K38" s="557"/>
      <c r="L38" s="557"/>
      <c r="M38" s="558"/>
      <c r="O38" s="361"/>
      <c r="P38" s="361"/>
      <c r="Q38" s="361"/>
      <c r="R38" s="361"/>
      <c r="T38" s="585"/>
    </row>
    <row r="39" spans="1:27">
      <c r="A39" s="589"/>
      <c r="B39" s="26" t="s">
        <v>34</v>
      </c>
      <c r="C39" s="27" t="s">
        <v>48</v>
      </c>
      <c r="D39" s="28" t="s">
        <v>34</v>
      </c>
      <c r="E39" s="29" t="s">
        <v>48</v>
      </c>
      <c r="F39" s="30" t="s">
        <v>8</v>
      </c>
      <c r="G39" s="31" t="s">
        <v>9</v>
      </c>
      <c r="H39" s="31" t="s">
        <v>10</v>
      </c>
      <c r="I39" s="95" t="s">
        <v>31</v>
      </c>
      <c r="J39" s="97" t="s">
        <v>8</v>
      </c>
      <c r="K39" s="32" t="s">
        <v>9</v>
      </c>
      <c r="L39" s="32" t="s">
        <v>10</v>
      </c>
      <c r="M39" s="33" t="s">
        <v>31</v>
      </c>
      <c r="O39" s="361"/>
      <c r="P39" s="361"/>
      <c r="Q39" s="361"/>
      <c r="R39" s="361"/>
      <c r="T39" s="586"/>
    </row>
    <row r="40" spans="1:27">
      <c r="A40" s="98" t="str">
        <f>TEXT(s_period,"MMM-YY")</f>
        <v>Jan-17</v>
      </c>
      <c r="B40" s="357"/>
      <c r="C40" s="358"/>
      <c r="D40" s="358"/>
      <c r="E40" s="359"/>
      <c r="F40" s="348"/>
      <c r="G40" s="349"/>
      <c r="H40" s="349"/>
      <c r="I40" s="351"/>
      <c r="J40" s="348"/>
      <c r="K40" s="349"/>
      <c r="L40" s="349"/>
      <c r="M40" s="351"/>
      <c r="O40" s="362"/>
      <c r="P40" s="362"/>
      <c r="Q40" s="362"/>
      <c r="R40" s="362"/>
      <c r="S40" s="66"/>
      <c r="T40" s="67"/>
    </row>
    <row r="41" spans="1:27">
      <c r="A41" s="98">
        <f>EOMONTH(A40,1)</f>
        <v>43524</v>
      </c>
      <c r="B41" s="357"/>
      <c r="C41" s="358"/>
      <c r="D41" s="358"/>
      <c r="E41" s="359"/>
      <c r="F41" s="348"/>
      <c r="G41" s="349"/>
      <c r="H41" s="349"/>
      <c r="I41" s="351"/>
      <c r="J41" s="348"/>
      <c r="K41" s="349"/>
      <c r="L41" s="349"/>
      <c r="M41" s="351"/>
      <c r="O41" s="362"/>
      <c r="P41" s="362"/>
      <c r="Q41" s="362"/>
      <c r="R41" s="362"/>
      <c r="S41" s="66"/>
      <c r="T41" s="67"/>
    </row>
    <row r="42" spans="1:27">
      <c r="A42" s="98">
        <f t="shared" ref="A42:A45" si="37">EOMONTH(A41,1)</f>
        <v>43555</v>
      </c>
      <c r="B42" s="357"/>
      <c r="C42" s="358"/>
      <c r="D42" s="358"/>
      <c r="E42" s="359"/>
      <c r="F42" s="348"/>
      <c r="G42" s="349"/>
      <c r="H42" s="349"/>
      <c r="I42" s="351"/>
      <c r="J42" s="348"/>
      <c r="K42" s="349"/>
      <c r="L42" s="349"/>
      <c r="M42" s="351"/>
      <c r="O42" s="362"/>
      <c r="P42" s="362"/>
      <c r="Q42" s="362"/>
      <c r="R42" s="362"/>
      <c r="S42" s="66"/>
      <c r="T42" s="67"/>
    </row>
    <row r="43" spans="1:27">
      <c r="A43" s="98">
        <f t="shared" si="37"/>
        <v>43585</v>
      </c>
      <c r="B43" s="357"/>
      <c r="C43" s="358"/>
      <c r="D43" s="358"/>
      <c r="E43" s="359"/>
      <c r="F43" s="348"/>
      <c r="G43" s="349"/>
      <c r="H43" s="349"/>
      <c r="I43" s="351"/>
      <c r="J43" s="348"/>
      <c r="K43" s="349"/>
      <c r="L43" s="349"/>
      <c r="M43" s="351"/>
      <c r="O43" s="362"/>
      <c r="P43" s="362"/>
      <c r="Q43" s="362"/>
      <c r="R43" s="362"/>
      <c r="S43" s="66"/>
      <c r="T43" s="67"/>
    </row>
    <row r="44" spans="1:27">
      <c r="A44" s="98">
        <f t="shared" si="37"/>
        <v>43616</v>
      </c>
      <c r="B44" s="357"/>
      <c r="C44" s="358"/>
      <c r="D44" s="358"/>
      <c r="E44" s="359"/>
      <c r="F44" s="348"/>
      <c r="G44" s="349"/>
      <c r="H44" s="349"/>
      <c r="I44" s="351"/>
      <c r="J44" s="348"/>
      <c r="K44" s="349"/>
      <c r="L44" s="349"/>
      <c r="M44" s="351"/>
      <c r="O44" s="362"/>
      <c r="P44" s="362"/>
      <c r="Q44" s="362"/>
      <c r="R44" s="362"/>
      <c r="S44" s="66"/>
      <c r="T44" s="67"/>
    </row>
    <row r="45" spans="1:27">
      <c r="A45" s="98">
        <f t="shared" si="37"/>
        <v>43646</v>
      </c>
      <c r="B45" s="357"/>
      <c r="C45" s="358"/>
      <c r="D45" s="358"/>
      <c r="E45" s="359"/>
      <c r="F45" s="348"/>
      <c r="G45" s="349"/>
      <c r="H45" s="349"/>
      <c r="I45" s="351"/>
      <c r="J45" s="348"/>
      <c r="K45" s="349"/>
      <c r="L45" s="349"/>
      <c r="M45" s="351"/>
      <c r="O45" s="362"/>
      <c r="P45" s="362"/>
      <c r="Q45" s="362"/>
      <c r="R45" s="362"/>
      <c r="S45" s="66"/>
      <c r="T45" s="67"/>
      <c r="X45">
        <f>2333*2</f>
        <v>4666</v>
      </c>
    </row>
    <row r="46" spans="1:27">
      <c r="A46" s="98">
        <f t="shared" ref="A46:A48" si="38">EOMONTH(A45,1)</f>
        <v>43677</v>
      </c>
      <c r="B46" s="357"/>
      <c r="C46" s="358"/>
      <c r="D46" s="358"/>
      <c r="E46" s="359"/>
      <c r="F46" s="348"/>
      <c r="G46" s="349"/>
      <c r="H46" s="349"/>
      <c r="I46" s="351"/>
      <c r="J46" s="348"/>
      <c r="K46" s="349"/>
      <c r="L46" s="349"/>
      <c r="M46" s="351"/>
      <c r="O46" s="362"/>
      <c r="P46" s="362"/>
      <c r="Q46" s="362"/>
      <c r="R46" s="362"/>
      <c r="S46" s="66"/>
      <c r="T46" s="67"/>
    </row>
    <row r="47" spans="1:27">
      <c r="A47" s="98">
        <f t="shared" si="38"/>
        <v>43708</v>
      </c>
      <c r="B47" s="357"/>
      <c r="C47" s="358"/>
      <c r="D47" s="358"/>
      <c r="E47" s="359"/>
      <c r="F47" s="348"/>
      <c r="G47" s="349"/>
      <c r="H47" s="349"/>
      <c r="I47" s="351"/>
      <c r="J47" s="348"/>
      <c r="K47" s="349"/>
      <c r="L47" s="349"/>
      <c r="M47" s="351"/>
      <c r="O47" s="362"/>
      <c r="P47" s="362"/>
      <c r="Q47" s="362"/>
      <c r="R47" s="362"/>
      <c r="S47" s="66"/>
      <c r="T47" s="67"/>
    </row>
    <row r="48" spans="1:27">
      <c r="A48" s="98">
        <f t="shared" si="38"/>
        <v>43738</v>
      </c>
      <c r="B48" s="357"/>
      <c r="C48" s="358"/>
      <c r="D48" s="358"/>
      <c r="E48" s="359"/>
      <c r="F48" s="348"/>
      <c r="G48" s="349"/>
      <c r="H48" s="349"/>
      <c r="I48" s="351"/>
      <c r="J48" s="348"/>
      <c r="K48" s="349"/>
      <c r="L48" s="349"/>
      <c r="M48" s="351"/>
      <c r="O48" s="362"/>
      <c r="P48" s="362"/>
      <c r="Q48" s="362"/>
      <c r="R48" s="362"/>
      <c r="S48" s="66"/>
      <c r="T48" s="67"/>
    </row>
    <row r="49" spans="1:20">
      <c r="A49" s="98" t="str">
        <f>IF(YEAR(ye)=2018,"",EOMONTH(A48,1))</f>
        <v/>
      </c>
      <c r="B49" s="357"/>
      <c r="C49" s="358"/>
      <c r="D49" s="358"/>
      <c r="E49" s="359"/>
      <c r="F49" s="348"/>
      <c r="G49" s="349"/>
      <c r="H49" s="349"/>
      <c r="I49" s="351"/>
      <c r="J49" s="348"/>
      <c r="K49" s="349"/>
      <c r="L49" s="349"/>
      <c r="M49" s="351"/>
      <c r="O49" s="362"/>
      <c r="P49" s="362"/>
      <c r="Q49" s="362"/>
      <c r="R49" s="362"/>
      <c r="S49" s="66"/>
      <c r="T49" s="67"/>
    </row>
    <row r="50" spans="1:20">
      <c r="A50" s="98" t="str">
        <f>IF(YEAR(ye)=2018,"",EOMONTH(A49,1))</f>
        <v/>
      </c>
      <c r="B50" s="357"/>
      <c r="C50" s="358"/>
      <c r="D50" s="358"/>
      <c r="E50" s="359"/>
      <c r="F50" s="348"/>
      <c r="G50" s="349"/>
      <c r="H50" s="349"/>
      <c r="I50" s="351"/>
      <c r="J50" s="348"/>
      <c r="K50" s="349"/>
      <c r="L50" s="349"/>
      <c r="M50" s="351"/>
      <c r="O50" s="362"/>
      <c r="P50" s="362"/>
      <c r="Q50" s="362"/>
      <c r="R50" s="362"/>
      <c r="S50" s="66"/>
      <c r="T50" s="67"/>
    </row>
    <row r="51" spans="1:20">
      <c r="A51" s="98" t="str">
        <f>IF(YEAR(ye)=2018,"",EOMONTH(A50,1))</f>
        <v/>
      </c>
      <c r="B51" s="357"/>
      <c r="C51" s="358"/>
      <c r="D51" s="358"/>
      <c r="E51" s="359"/>
      <c r="F51" s="348"/>
      <c r="G51" s="349"/>
      <c r="H51" s="349"/>
      <c r="I51" s="351"/>
      <c r="J51" s="348"/>
      <c r="K51" s="349"/>
      <c r="L51" s="349"/>
      <c r="M51" s="351"/>
      <c r="O51" s="362"/>
      <c r="P51" s="362"/>
      <c r="Q51" s="362"/>
      <c r="R51" s="362"/>
      <c r="S51" s="66"/>
      <c r="T51" s="67"/>
    </row>
    <row r="52" spans="1:20" ht="13.5" thickBot="1">
      <c r="A52" s="100"/>
      <c r="B52" s="57">
        <f t="shared" ref="B52:I52" si="39">SUM(B40:B51)</f>
        <v>0</v>
      </c>
      <c r="C52" s="57">
        <f t="shared" si="39"/>
        <v>0</v>
      </c>
      <c r="D52" s="58">
        <f t="shared" si="39"/>
        <v>0</v>
      </c>
      <c r="E52" s="58">
        <f t="shared" si="39"/>
        <v>0</v>
      </c>
      <c r="F52" s="60">
        <f t="shared" si="39"/>
        <v>0</v>
      </c>
      <c r="G52" s="61">
        <f t="shared" si="39"/>
        <v>0</v>
      </c>
      <c r="H52" s="61">
        <f t="shared" si="39"/>
        <v>0</v>
      </c>
      <c r="I52" s="96">
        <f t="shared" si="39"/>
        <v>0</v>
      </c>
      <c r="J52" s="82">
        <f t="shared" ref="J52:M52" si="40">SUM(J40:J51)</f>
        <v>0</v>
      </c>
      <c r="K52" s="62">
        <f t="shared" si="40"/>
        <v>0</v>
      </c>
      <c r="L52" s="62">
        <f t="shared" si="40"/>
        <v>0</v>
      </c>
      <c r="M52" s="63">
        <f t="shared" si="40"/>
        <v>0</v>
      </c>
    </row>
    <row r="53" spans="1:20" ht="13.5" thickBot="1"/>
    <row r="54" spans="1:20" ht="13.5" thickBot="1">
      <c r="A54" s="587" t="s">
        <v>0</v>
      </c>
      <c r="B54" s="477" t="s">
        <v>42</v>
      </c>
      <c r="C54" s="478"/>
      <c r="D54" s="478"/>
      <c r="E54" s="478"/>
      <c r="F54" s="478"/>
      <c r="G54" s="478"/>
      <c r="H54" s="478"/>
      <c r="I54" s="478"/>
      <c r="J54" s="478"/>
      <c r="K54" s="478"/>
      <c r="L54" s="478"/>
      <c r="M54" s="479"/>
      <c r="N54" s="5"/>
      <c r="O54" s="5"/>
    </row>
    <row r="55" spans="1:20">
      <c r="A55" s="588"/>
      <c r="B55" s="471" t="s">
        <v>44</v>
      </c>
      <c r="C55" s="472"/>
      <c r="D55" s="472"/>
      <c r="E55" s="472"/>
      <c r="F55" s="472"/>
      <c r="G55" s="472"/>
      <c r="H55" s="473"/>
      <c r="I55" s="474" t="s">
        <v>31</v>
      </c>
      <c r="J55" s="475"/>
      <c r="K55" s="475"/>
      <c r="L55" s="475"/>
      <c r="M55" s="476"/>
      <c r="N55" s="5"/>
      <c r="O55" s="5"/>
    </row>
    <row r="56" spans="1:20" ht="12.75" customHeight="1">
      <c r="A56" s="588"/>
      <c r="B56" s="513" t="s">
        <v>36</v>
      </c>
      <c r="C56" s="544" t="s">
        <v>37</v>
      </c>
      <c r="D56" s="545"/>
      <c r="E56" s="546"/>
      <c r="F56" s="540" t="s">
        <v>41</v>
      </c>
      <c r="G56" s="540" t="s">
        <v>38</v>
      </c>
      <c r="H56" s="515" t="s">
        <v>43</v>
      </c>
      <c r="I56" s="542" t="s">
        <v>36</v>
      </c>
      <c r="J56" s="529" t="s">
        <v>47</v>
      </c>
      <c r="K56" s="529" t="s">
        <v>41</v>
      </c>
      <c r="L56" s="529" t="s">
        <v>38</v>
      </c>
      <c r="M56" s="559" t="s">
        <v>43</v>
      </c>
    </row>
    <row r="57" spans="1:20">
      <c r="A57" s="589"/>
      <c r="B57" s="513"/>
      <c r="C57" s="36" t="s">
        <v>8</v>
      </c>
      <c r="D57" s="36" t="s">
        <v>40</v>
      </c>
      <c r="E57" s="36" t="s">
        <v>10</v>
      </c>
      <c r="F57" s="541"/>
      <c r="G57" s="541"/>
      <c r="H57" s="515"/>
      <c r="I57" s="543"/>
      <c r="J57" s="530"/>
      <c r="K57" s="530"/>
      <c r="L57" s="530"/>
      <c r="M57" s="560"/>
    </row>
    <row r="58" spans="1:20">
      <c r="A58" s="98" t="str">
        <f>TEXT(s_period,"MMM-YY")</f>
        <v>Jan-17</v>
      </c>
      <c r="B58" s="16">
        <f>+C5+H5</f>
        <v>0</v>
      </c>
      <c r="C58" s="349">
        <f>+'GSTR 3B Monthly Summary'!C58</f>
        <v>0</v>
      </c>
      <c r="D58" s="349">
        <f>+'GSTR 3B Monthly Summary'!D58</f>
        <v>0</v>
      </c>
      <c r="E58" s="349">
        <f>+'GSTR 3B Monthly Summary'!E58</f>
        <v>0</v>
      </c>
      <c r="F58" s="349">
        <f>+'GSTR 3B Monthly Summary'!F58</f>
        <v>0</v>
      </c>
      <c r="G58" s="349">
        <f>+'GSTR 3B Monthly Summary'!G58</f>
        <v>0</v>
      </c>
      <c r="H58" s="12">
        <f t="shared" ref="H58" si="41">B58-SUM(C58:F58)</f>
        <v>0</v>
      </c>
      <c r="I58" s="11">
        <f>+F5+I5</f>
        <v>0</v>
      </c>
      <c r="J58" s="349"/>
      <c r="K58" s="349"/>
      <c r="L58" s="349"/>
      <c r="M58" s="17">
        <f t="shared" ref="M58" si="42">I58-SUM(J58:K58)</f>
        <v>0</v>
      </c>
    </row>
    <row r="59" spans="1:20">
      <c r="A59" s="98">
        <f>EOMONTH(A58,1)</f>
        <v>43524</v>
      </c>
      <c r="B59" s="16">
        <f t="shared" ref="B59:B69" si="43">+C6+H6</f>
        <v>0</v>
      </c>
      <c r="C59" s="349">
        <f>+'GSTR 3B Monthly Summary'!C59</f>
        <v>0</v>
      </c>
      <c r="D59" s="349">
        <f>+'GSTR 3B Monthly Summary'!D59</f>
        <v>0</v>
      </c>
      <c r="E59" s="349">
        <f>+'GSTR 3B Monthly Summary'!E59</f>
        <v>0</v>
      </c>
      <c r="F59" s="349">
        <f>+'GSTR 3B Monthly Summary'!F59</f>
        <v>0</v>
      </c>
      <c r="G59" s="349">
        <f>+'GSTR 3B Monthly Summary'!G59</f>
        <v>0</v>
      </c>
      <c r="H59" s="12">
        <f t="shared" ref="H59:H69" si="44">B59-SUM(C59:F59)</f>
        <v>0</v>
      </c>
      <c r="I59" s="11">
        <f t="shared" ref="I59:I69" si="45">+F6+I6</f>
        <v>0</v>
      </c>
      <c r="J59" s="349"/>
      <c r="K59" s="349"/>
      <c r="L59" s="349"/>
      <c r="M59" s="17">
        <f t="shared" ref="M59:M69" si="46">I59-SUM(J59:K59)</f>
        <v>0</v>
      </c>
    </row>
    <row r="60" spans="1:20">
      <c r="A60" s="98">
        <f t="shared" ref="A60:A63" si="47">EOMONTH(A59,1)</f>
        <v>43555</v>
      </c>
      <c r="B60" s="16">
        <f t="shared" si="43"/>
        <v>0</v>
      </c>
      <c r="C60" s="349">
        <f>+'GSTR 3B Monthly Summary'!C60</f>
        <v>0</v>
      </c>
      <c r="D60" s="349">
        <f>+'GSTR 3B Monthly Summary'!D60</f>
        <v>0</v>
      </c>
      <c r="E60" s="349">
        <f>+'GSTR 3B Monthly Summary'!E60</f>
        <v>0</v>
      </c>
      <c r="F60" s="349">
        <f>+'GSTR 3B Monthly Summary'!F60</f>
        <v>0</v>
      </c>
      <c r="G60" s="349">
        <f>+'GSTR 3B Monthly Summary'!G60</f>
        <v>0</v>
      </c>
      <c r="H60" s="12">
        <f t="shared" si="44"/>
        <v>0</v>
      </c>
      <c r="I60" s="11">
        <f t="shared" si="45"/>
        <v>0</v>
      </c>
      <c r="J60" s="349"/>
      <c r="K60" s="349"/>
      <c r="L60" s="349"/>
      <c r="M60" s="17">
        <f t="shared" si="46"/>
        <v>0</v>
      </c>
    </row>
    <row r="61" spans="1:20">
      <c r="A61" s="98">
        <f t="shared" si="47"/>
        <v>43585</v>
      </c>
      <c r="B61" s="16">
        <f t="shared" si="43"/>
        <v>0</v>
      </c>
      <c r="C61" s="349">
        <f>+'GSTR 3B Monthly Summary'!C61</f>
        <v>0</v>
      </c>
      <c r="D61" s="349">
        <f>+'GSTR 3B Monthly Summary'!D61</f>
        <v>0</v>
      </c>
      <c r="E61" s="349">
        <f>+'GSTR 3B Monthly Summary'!E61</f>
        <v>0</v>
      </c>
      <c r="F61" s="349">
        <f>+'GSTR 3B Monthly Summary'!F61</f>
        <v>0</v>
      </c>
      <c r="G61" s="349">
        <f>+'GSTR 3B Monthly Summary'!G61</f>
        <v>0</v>
      </c>
      <c r="H61" s="12">
        <f t="shared" si="44"/>
        <v>0</v>
      </c>
      <c r="I61" s="11">
        <f t="shared" si="45"/>
        <v>0</v>
      </c>
      <c r="J61" s="349"/>
      <c r="K61" s="349"/>
      <c r="L61" s="349"/>
      <c r="M61" s="17">
        <f t="shared" si="46"/>
        <v>0</v>
      </c>
    </row>
    <row r="62" spans="1:20">
      <c r="A62" s="98">
        <f t="shared" si="47"/>
        <v>43616</v>
      </c>
      <c r="B62" s="16">
        <f t="shared" si="43"/>
        <v>0</v>
      </c>
      <c r="C62" s="349">
        <f>+'GSTR 3B Monthly Summary'!C62</f>
        <v>0</v>
      </c>
      <c r="D62" s="349">
        <f>+'GSTR 3B Monthly Summary'!D62</f>
        <v>0</v>
      </c>
      <c r="E62" s="349">
        <f>+'GSTR 3B Monthly Summary'!E62</f>
        <v>0</v>
      </c>
      <c r="F62" s="349">
        <f>+'GSTR 3B Monthly Summary'!F62</f>
        <v>0</v>
      </c>
      <c r="G62" s="349">
        <f>+'GSTR 3B Monthly Summary'!G62</f>
        <v>0</v>
      </c>
      <c r="H62" s="12">
        <f t="shared" si="44"/>
        <v>0</v>
      </c>
      <c r="I62" s="11">
        <f t="shared" si="45"/>
        <v>0</v>
      </c>
      <c r="J62" s="349"/>
      <c r="K62" s="349"/>
      <c r="L62" s="349"/>
      <c r="M62" s="17">
        <f t="shared" si="46"/>
        <v>0</v>
      </c>
    </row>
    <row r="63" spans="1:20">
      <c r="A63" s="98">
        <f t="shared" si="47"/>
        <v>43646</v>
      </c>
      <c r="B63" s="16">
        <f t="shared" si="43"/>
        <v>0</v>
      </c>
      <c r="C63" s="349">
        <f>+'GSTR 3B Monthly Summary'!C63</f>
        <v>0</v>
      </c>
      <c r="D63" s="349">
        <f>+'GSTR 3B Monthly Summary'!D63</f>
        <v>0</v>
      </c>
      <c r="E63" s="349">
        <f>+'GSTR 3B Monthly Summary'!E63</f>
        <v>0</v>
      </c>
      <c r="F63" s="349">
        <f>+'GSTR 3B Monthly Summary'!F63</f>
        <v>0</v>
      </c>
      <c r="G63" s="349">
        <f>+'GSTR 3B Monthly Summary'!G63</f>
        <v>0</v>
      </c>
      <c r="H63" s="12">
        <f t="shared" si="44"/>
        <v>0</v>
      </c>
      <c r="I63" s="11">
        <f t="shared" si="45"/>
        <v>0</v>
      </c>
      <c r="J63" s="349"/>
      <c r="K63" s="349"/>
      <c r="L63" s="349"/>
      <c r="M63" s="17">
        <f t="shared" si="46"/>
        <v>0</v>
      </c>
    </row>
    <row r="64" spans="1:20">
      <c r="A64" s="98">
        <f t="shared" ref="A64:A66" si="48">EOMONTH(A63,1)</f>
        <v>43677</v>
      </c>
      <c r="B64" s="16">
        <f t="shared" si="43"/>
        <v>0</v>
      </c>
      <c r="C64" s="349">
        <f>+'GSTR 3B Monthly Summary'!C64</f>
        <v>0</v>
      </c>
      <c r="D64" s="349">
        <f>+'GSTR 3B Monthly Summary'!D64</f>
        <v>0</v>
      </c>
      <c r="E64" s="349">
        <f>+'GSTR 3B Monthly Summary'!E64</f>
        <v>0</v>
      </c>
      <c r="F64" s="349">
        <f>+'GSTR 3B Monthly Summary'!F64</f>
        <v>0</v>
      </c>
      <c r="G64" s="349">
        <f>+'GSTR 3B Monthly Summary'!G64</f>
        <v>0</v>
      </c>
      <c r="H64" s="12">
        <f t="shared" si="44"/>
        <v>0</v>
      </c>
      <c r="I64" s="11">
        <f t="shared" si="45"/>
        <v>0</v>
      </c>
      <c r="J64" s="349"/>
      <c r="K64" s="349"/>
      <c r="L64" s="349"/>
      <c r="M64" s="17">
        <f t="shared" si="46"/>
        <v>0</v>
      </c>
    </row>
    <row r="65" spans="1:16">
      <c r="A65" s="98">
        <f t="shared" si="48"/>
        <v>43708</v>
      </c>
      <c r="B65" s="16">
        <f t="shared" si="43"/>
        <v>0</v>
      </c>
      <c r="C65" s="349">
        <f>+'GSTR 3B Monthly Summary'!C65</f>
        <v>0</v>
      </c>
      <c r="D65" s="349">
        <f>+'GSTR 3B Monthly Summary'!D65</f>
        <v>0</v>
      </c>
      <c r="E65" s="349">
        <f>+'GSTR 3B Monthly Summary'!E65</f>
        <v>0</v>
      </c>
      <c r="F65" s="349">
        <f>+'GSTR 3B Monthly Summary'!F65</f>
        <v>0</v>
      </c>
      <c r="G65" s="349">
        <f>+'GSTR 3B Monthly Summary'!G65</f>
        <v>0</v>
      </c>
      <c r="H65" s="12">
        <f t="shared" si="44"/>
        <v>0</v>
      </c>
      <c r="I65" s="11">
        <f t="shared" si="45"/>
        <v>0</v>
      </c>
      <c r="J65" s="349"/>
      <c r="K65" s="349"/>
      <c r="L65" s="349"/>
      <c r="M65" s="17">
        <f t="shared" si="46"/>
        <v>0</v>
      </c>
    </row>
    <row r="66" spans="1:16">
      <c r="A66" s="98">
        <f t="shared" si="48"/>
        <v>43738</v>
      </c>
      <c r="B66" s="16">
        <f t="shared" si="43"/>
        <v>0</v>
      </c>
      <c r="C66" s="349">
        <f>+'GSTR 3B Monthly Summary'!C66</f>
        <v>0</v>
      </c>
      <c r="D66" s="349">
        <f>+'GSTR 3B Monthly Summary'!D66</f>
        <v>0</v>
      </c>
      <c r="E66" s="349">
        <f>+'GSTR 3B Monthly Summary'!E66</f>
        <v>0</v>
      </c>
      <c r="F66" s="349">
        <f>+'GSTR 3B Monthly Summary'!F66</f>
        <v>0</v>
      </c>
      <c r="G66" s="349">
        <f>+'GSTR 3B Monthly Summary'!G66</f>
        <v>0</v>
      </c>
      <c r="H66" s="12">
        <f t="shared" si="44"/>
        <v>0</v>
      </c>
      <c r="I66" s="11">
        <f t="shared" si="45"/>
        <v>0</v>
      </c>
      <c r="J66" s="349"/>
      <c r="K66" s="349"/>
      <c r="L66" s="349"/>
      <c r="M66" s="17">
        <f t="shared" si="46"/>
        <v>0</v>
      </c>
    </row>
    <row r="67" spans="1:16">
      <c r="A67" s="98" t="str">
        <f>IF(YEAR(ye)=2018,"",EOMONTH(A66,1))</f>
        <v/>
      </c>
      <c r="B67" s="16">
        <f t="shared" si="43"/>
        <v>0</v>
      </c>
      <c r="C67" s="349">
        <f>+'GSTR 3B Monthly Summary'!C67</f>
        <v>0</v>
      </c>
      <c r="D67" s="349">
        <f>+'GSTR 3B Monthly Summary'!D67</f>
        <v>0</v>
      </c>
      <c r="E67" s="349">
        <f>+'GSTR 3B Monthly Summary'!E67</f>
        <v>0</v>
      </c>
      <c r="F67" s="349">
        <f>+'GSTR 3B Monthly Summary'!F67</f>
        <v>0</v>
      </c>
      <c r="G67" s="349">
        <f>+'GSTR 3B Monthly Summary'!G67</f>
        <v>0</v>
      </c>
      <c r="H67" s="12">
        <f t="shared" si="44"/>
        <v>0</v>
      </c>
      <c r="I67" s="11">
        <f t="shared" si="45"/>
        <v>0</v>
      </c>
      <c r="J67" s="349"/>
      <c r="K67" s="349"/>
      <c r="L67" s="349"/>
      <c r="M67" s="17">
        <f t="shared" si="46"/>
        <v>0</v>
      </c>
    </row>
    <row r="68" spans="1:16">
      <c r="A68" s="98" t="str">
        <f>IF(YEAR(ye)=2018,"",EOMONTH(A67,1))</f>
        <v/>
      </c>
      <c r="B68" s="16">
        <f t="shared" si="43"/>
        <v>0</v>
      </c>
      <c r="C68" s="349">
        <f>+'GSTR 3B Monthly Summary'!C68</f>
        <v>0</v>
      </c>
      <c r="D68" s="349">
        <f>+'GSTR 3B Monthly Summary'!D68</f>
        <v>0</v>
      </c>
      <c r="E68" s="349">
        <f>+'GSTR 3B Monthly Summary'!E68</f>
        <v>0</v>
      </c>
      <c r="F68" s="349">
        <f>+'GSTR 3B Monthly Summary'!F68</f>
        <v>0</v>
      </c>
      <c r="G68" s="349">
        <f>+'GSTR 3B Monthly Summary'!G68</f>
        <v>0</v>
      </c>
      <c r="H68" s="12">
        <f t="shared" si="44"/>
        <v>0</v>
      </c>
      <c r="I68" s="11">
        <f t="shared" si="45"/>
        <v>0</v>
      </c>
      <c r="J68" s="349"/>
      <c r="K68" s="349"/>
      <c r="L68" s="349"/>
      <c r="M68" s="17">
        <f t="shared" si="46"/>
        <v>0</v>
      </c>
    </row>
    <row r="69" spans="1:16">
      <c r="A69" s="98" t="str">
        <f>IF(YEAR(ye)=2018,"",EOMONTH(A68,1))</f>
        <v/>
      </c>
      <c r="B69" s="16">
        <f t="shared" si="43"/>
        <v>0</v>
      </c>
      <c r="C69" s="349">
        <f>+'GSTR 3B Monthly Summary'!C69</f>
        <v>0</v>
      </c>
      <c r="D69" s="349">
        <f>+'GSTR 3B Monthly Summary'!D69</f>
        <v>0</v>
      </c>
      <c r="E69" s="349">
        <f>+'GSTR 3B Monthly Summary'!E69</f>
        <v>0</v>
      </c>
      <c r="F69" s="349">
        <f>+'GSTR 3B Monthly Summary'!F69</f>
        <v>0</v>
      </c>
      <c r="G69" s="349">
        <f>+'GSTR 3B Monthly Summary'!G69</f>
        <v>0</v>
      </c>
      <c r="H69" s="12">
        <f t="shared" si="44"/>
        <v>0</v>
      </c>
      <c r="I69" s="11">
        <f t="shared" si="45"/>
        <v>0</v>
      </c>
      <c r="J69" s="349"/>
      <c r="K69" s="349"/>
      <c r="L69" s="349"/>
      <c r="M69" s="17">
        <f t="shared" si="46"/>
        <v>0</v>
      </c>
    </row>
    <row r="70" spans="1:16" ht="13.5" thickBot="1">
      <c r="A70" s="100"/>
      <c r="B70" s="54">
        <f>SUM(B58:B69)</f>
        <v>0</v>
      </c>
      <c r="C70" s="56">
        <f t="shared" ref="C70:E70" si="49">SUM(C58:C69)</f>
        <v>0</v>
      </c>
      <c r="D70" s="56">
        <f t="shared" si="49"/>
        <v>0</v>
      </c>
      <c r="E70" s="56">
        <f t="shared" si="49"/>
        <v>0</v>
      </c>
      <c r="F70" s="56">
        <f>SUM(F58:F69)</f>
        <v>0</v>
      </c>
      <c r="G70" s="56">
        <f>SUM(G58:G69)</f>
        <v>0</v>
      </c>
      <c r="H70" s="86">
        <f>SUM(H56:H69)</f>
        <v>0</v>
      </c>
      <c r="I70" s="48">
        <f>SUM(I58:I69)</f>
        <v>0</v>
      </c>
      <c r="J70" s="50">
        <f t="shared" ref="J70:L70" si="50">SUM(J58:J69)</f>
        <v>0</v>
      </c>
      <c r="K70" s="50">
        <f t="shared" si="50"/>
        <v>0</v>
      </c>
      <c r="L70" s="50">
        <f t="shared" si="50"/>
        <v>0</v>
      </c>
      <c r="M70" s="64">
        <f>SUM(M56:M69)</f>
        <v>0</v>
      </c>
    </row>
    <row r="71" spans="1:16" ht="13.5" thickBot="1"/>
    <row r="72" spans="1:16" ht="13.5" thickBot="1">
      <c r="A72" s="587" t="s">
        <v>0</v>
      </c>
      <c r="B72" s="537" t="s">
        <v>42</v>
      </c>
      <c r="C72" s="538"/>
      <c r="D72" s="538"/>
      <c r="E72" s="538"/>
      <c r="F72" s="538"/>
      <c r="G72" s="538"/>
      <c r="H72" s="538"/>
      <c r="I72" s="538"/>
      <c r="J72" s="538"/>
      <c r="K72" s="538"/>
      <c r="L72" s="538"/>
      <c r="M72" s="538"/>
      <c r="N72" s="538"/>
      <c r="O72" s="539"/>
      <c r="P72" s="5"/>
    </row>
    <row r="73" spans="1:16">
      <c r="A73" s="588"/>
      <c r="B73" s="531" t="s">
        <v>45</v>
      </c>
      <c r="C73" s="532"/>
      <c r="D73" s="532"/>
      <c r="E73" s="532"/>
      <c r="F73" s="532"/>
      <c r="G73" s="532"/>
      <c r="H73" s="533"/>
      <c r="I73" s="534" t="s">
        <v>46</v>
      </c>
      <c r="J73" s="535"/>
      <c r="K73" s="535"/>
      <c r="L73" s="535"/>
      <c r="M73" s="535"/>
      <c r="N73" s="535"/>
      <c r="O73" s="536"/>
      <c r="P73" s="6"/>
    </row>
    <row r="74" spans="1:16" ht="12.75" customHeight="1">
      <c r="A74" s="588"/>
      <c r="B74" s="527" t="s">
        <v>36</v>
      </c>
      <c r="C74" s="525" t="s">
        <v>37</v>
      </c>
      <c r="D74" s="526"/>
      <c r="E74" s="503" t="s">
        <v>41</v>
      </c>
      <c r="F74" s="503" t="s">
        <v>38</v>
      </c>
      <c r="G74" s="503" t="s">
        <v>39</v>
      </c>
      <c r="H74" s="528" t="s">
        <v>43</v>
      </c>
      <c r="I74" s="507" t="s">
        <v>36</v>
      </c>
      <c r="J74" s="561" t="s">
        <v>37</v>
      </c>
      <c r="K74" s="562"/>
      <c r="L74" s="509" t="s">
        <v>41</v>
      </c>
      <c r="M74" s="509" t="s">
        <v>38</v>
      </c>
      <c r="N74" s="509" t="s">
        <v>39</v>
      </c>
      <c r="O74" s="511" t="s">
        <v>43</v>
      </c>
    </row>
    <row r="75" spans="1:16">
      <c r="A75" s="589"/>
      <c r="B75" s="527"/>
      <c r="C75" s="34" t="s">
        <v>8</v>
      </c>
      <c r="D75" s="34" t="s">
        <v>40</v>
      </c>
      <c r="E75" s="504"/>
      <c r="F75" s="504"/>
      <c r="G75" s="504"/>
      <c r="H75" s="528"/>
      <c r="I75" s="508"/>
      <c r="J75" s="35" t="s">
        <v>8</v>
      </c>
      <c r="K75" s="35" t="s">
        <v>10</v>
      </c>
      <c r="L75" s="510"/>
      <c r="M75" s="510"/>
      <c r="N75" s="510"/>
      <c r="O75" s="512"/>
    </row>
    <row r="76" spans="1:16">
      <c r="A76" s="98" t="str">
        <f>TEXT(s_period,"MMM-YY")</f>
        <v>Jan-17</v>
      </c>
      <c r="B76" s="20">
        <f>+D5</f>
        <v>0</v>
      </c>
      <c r="C76" s="349">
        <f>+'GSTR 3B Monthly Summary'!C76</f>
        <v>0</v>
      </c>
      <c r="D76" s="349">
        <f>+'GSTR 3B Monthly Summary'!D76</f>
        <v>0</v>
      </c>
      <c r="E76" s="349"/>
      <c r="F76" s="349"/>
      <c r="G76" s="349"/>
      <c r="H76" s="73">
        <f t="shared" ref="H76" si="51">B76-SUM(C76:E76)</f>
        <v>0</v>
      </c>
      <c r="I76" s="19">
        <f>+E5</f>
        <v>0</v>
      </c>
      <c r="J76" s="349">
        <f>+'GSTR 3B Monthly Summary'!J76</f>
        <v>0</v>
      </c>
      <c r="K76" s="349">
        <f>+'GSTR 3B Monthly Summary'!K76</f>
        <v>0</v>
      </c>
      <c r="L76" s="349"/>
      <c r="M76" s="349"/>
      <c r="N76" s="349"/>
      <c r="O76" s="87">
        <f t="shared" ref="O76" si="52">I76-SUM(J76:L76)</f>
        <v>0</v>
      </c>
    </row>
    <row r="77" spans="1:16">
      <c r="A77" s="98">
        <f>EOMONTH(A76,1)</f>
        <v>43524</v>
      </c>
      <c r="B77" s="20">
        <f t="shared" ref="B77:B87" si="53">+D6</f>
        <v>0</v>
      </c>
      <c r="C77" s="349">
        <f>+'GSTR 3B Monthly Summary'!C77</f>
        <v>0</v>
      </c>
      <c r="D77" s="349">
        <f>+'GSTR 3B Monthly Summary'!D77</f>
        <v>0</v>
      </c>
      <c r="E77" s="349"/>
      <c r="F77" s="349"/>
      <c r="G77" s="349"/>
      <c r="H77" s="73">
        <f t="shared" ref="H77:H87" si="54">B77-SUM(C77:E77)</f>
        <v>0</v>
      </c>
      <c r="I77" s="19">
        <f t="shared" ref="I77:I87" si="55">+E6</f>
        <v>0</v>
      </c>
      <c r="J77" s="349">
        <f>+'GSTR 3B Monthly Summary'!J77</f>
        <v>0</v>
      </c>
      <c r="K77" s="349">
        <f>+'GSTR 3B Monthly Summary'!K77</f>
        <v>0</v>
      </c>
      <c r="L77" s="349"/>
      <c r="M77" s="349"/>
      <c r="N77" s="349"/>
      <c r="O77" s="87">
        <f t="shared" ref="O77:O87" si="56">I77-SUM(J77:L77)</f>
        <v>0</v>
      </c>
    </row>
    <row r="78" spans="1:16">
      <c r="A78" s="98">
        <f t="shared" ref="A78:A81" si="57">EOMONTH(A77,1)</f>
        <v>43555</v>
      </c>
      <c r="B78" s="20">
        <f t="shared" si="53"/>
        <v>0</v>
      </c>
      <c r="C78" s="349">
        <f>+'GSTR 3B Monthly Summary'!C78</f>
        <v>0</v>
      </c>
      <c r="D78" s="349">
        <f>+'GSTR 3B Monthly Summary'!D78</f>
        <v>0</v>
      </c>
      <c r="E78" s="349"/>
      <c r="F78" s="349"/>
      <c r="G78" s="349"/>
      <c r="H78" s="73">
        <f t="shared" si="54"/>
        <v>0</v>
      </c>
      <c r="I78" s="19">
        <f t="shared" si="55"/>
        <v>0</v>
      </c>
      <c r="J78" s="349">
        <f>+'GSTR 3B Monthly Summary'!J78</f>
        <v>0</v>
      </c>
      <c r="K78" s="349">
        <f>+'GSTR 3B Monthly Summary'!K78</f>
        <v>0</v>
      </c>
      <c r="L78" s="349"/>
      <c r="M78" s="349"/>
      <c r="N78" s="349"/>
      <c r="O78" s="87">
        <f t="shared" si="56"/>
        <v>0</v>
      </c>
    </row>
    <row r="79" spans="1:16">
      <c r="A79" s="98">
        <f t="shared" si="57"/>
        <v>43585</v>
      </c>
      <c r="B79" s="20">
        <f t="shared" si="53"/>
        <v>0</v>
      </c>
      <c r="C79" s="349">
        <f>+'GSTR 3B Monthly Summary'!C79</f>
        <v>0</v>
      </c>
      <c r="D79" s="349">
        <f>+'GSTR 3B Monthly Summary'!D79</f>
        <v>0</v>
      </c>
      <c r="E79" s="349"/>
      <c r="F79" s="349"/>
      <c r="G79" s="349"/>
      <c r="H79" s="73">
        <f t="shared" si="54"/>
        <v>0</v>
      </c>
      <c r="I79" s="19">
        <f t="shared" si="55"/>
        <v>0</v>
      </c>
      <c r="J79" s="349">
        <f>+'GSTR 3B Monthly Summary'!J79</f>
        <v>0</v>
      </c>
      <c r="K79" s="349">
        <f>+'GSTR 3B Monthly Summary'!K79</f>
        <v>0</v>
      </c>
      <c r="L79" s="349"/>
      <c r="M79" s="349"/>
      <c r="N79" s="349"/>
      <c r="O79" s="87">
        <f t="shared" si="56"/>
        <v>0</v>
      </c>
    </row>
    <row r="80" spans="1:16">
      <c r="A80" s="98">
        <f t="shared" si="57"/>
        <v>43616</v>
      </c>
      <c r="B80" s="20">
        <f t="shared" si="53"/>
        <v>0</v>
      </c>
      <c r="C80" s="349">
        <f>+'GSTR 3B Monthly Summary'!C80</f>
        <v>0</v>
      </c>
      <c r="D80" s="349">
        <f>+'GSTR 3B Monthly Summary'!D80</f>
        <v>0</v>
      </c>
      <c r="E80" s="349"/>
      <c r="F80" s="349"/>
      <c r="G80" s="349"/>
      <c r="H80" s="73">
        <f t="shared" si="54"/>
        <v>0</v>
      </c>
      <c r="I80" s="19">
        <f t="shared" si="55"/>
        <v>0</v>
      </c>
      <c r="J80" s="349">
        <f>+'GSTR 3B Monthly Summary'!J80</f>
        <v>0</v>
      </c>
      <c r="K80" s="349">
        <f>+'GSTR 3B Monthly Summary'!K80</f>
        <v>0</v>
      </c>
      <c r="L80" s="349"/>
      <c r="M80" s="349"/>
      <c r="N80" s="349"/>
      <c r="O80" s="87">
        <f t="shared" si="56"/>
        <v>0</v>
      </c>
    </row>
    <row r="81" spans="1:24">
      <c r="A81" s="98">
        <f t="shared" si="57"/>
        <v>43646</v>
      </c>
      <c r="B81" s="20">
        <f t="shared" si="53"/>
        <v>0</v>
      </c>
      <c r="C81" s="349">
        <f>+'GSTR 3B Monthly Summary'!C81</f>
        <v>0</v>
      </c>
      <c r="D81" s="349">
        <f>+'GSTR 3B Monthly Summary'!D81</f>
        <v>0</v>
      </c>
      <c r="E81" s="349"/>
      <c r="F81" s="349"/>
      <c r="G81" s="349"/>
      <c r="H81" s="73">
        <f t="shared" si="54"/>
        <v>0</v>
      </c>
      <c r="I81" s="19">
        <f t="shared" si="55"/>
        <v>0</v>
      </c>
      <c r="J81" s="349">
        <f>+'GSTR 3B Monthly Summary'!J81</f>
        <v>0</v>
      </c>
      <c r="K81" s="349">
        <f>+'GSTR 3B Monthly Summary'!K81</f>
        <v>0</v>
      </c>
      <c r="L81" s="349"/>
      <c r="M81" s="349"/>
      <c r="N81" s="349"/>
      <c r="O81" s="87">
        <f t="shared" si="56"/>
        <v>0</v>
      </c>
    </row>
    <row r="82" spans="1:24">
      <c r="A82" s="98">
        <f t="shared" ref="A82:A84" si="58">EOMONTH(A81,1)</f>
        <v>43677</v>
      </c>
      <c r="B82" s="20">
        <f t="shared" si="53"/>
        <v>0</v>
      </c>
      <c r="C82" s="349">
        <f>+'GSTR 3B Monthly Summary'!C82</f>
        <v>0</v>
      </c>
      <c r="D82" s="349">
        <f>+'GSTR 3B Monthly Summary'!D82</f>
        <v>0</v>
      </c>
      <c r="E82" s="349"/>
      <c r="F82" s="349"/>
      <c r="G82" s="349"/>
      <c r="H82" s="73">
        <f t="shared" si="54"/>
        <v>0</v>
      </c>
      <c r="I82" s="19">
        <f t="shared" si="55"/>
        <v>0</v>
      </c>
      <c r="J82" s="349">
        <f>+'GSTR 3B Monthly Summary'!J82</f>
        <v>0</v>
      </c>
      <c r="K82" s="349">
        <f>+'GSTR 3B Monthly Summary'!K82</f>
        <v>0</v>
      </c>
      <c r="L82" s="349"/>
      <c r="M82" s="349"/>
      <c r="N82" s="349"/>
      <c r="O82" s="87">
        <f t="shared" si="56"/>
        <v>0</v>
      </c>
    </row>
    <row r="83" spans="1:24">
      <c r="A83" s="98">
        <f t="shared" si="58"/>
        <v>43708</v>
      </c>
      <c r="B83" s="20">
        <f t="shared" si="53"/>
        <v>0</v>
      </c>
      <c r="C83" s="349">
        <f>+'GSTR 3B Monthly Summary'!C83</f>
        <v>0</v>
      </c>
      <c r="D83" s="349">
        <f>+'GSTR 3B Monthly Summary'!D83</f>
        <v>0</v>
      </c>
      <c r="E83" s="349"/>
      <c r="F83" s="349"/>
      <c r="G83" s="349"/>
      <c r="H83" s="73">
        <f t="shared" si="54"/>
        <v>0</v>
      </c>
      <c r="I83" s="19">
        <f t="shared" si="55"/>
        <v>0</v>
      </c>
      <c r="J83" s="349">
        <f>+'GSTR 3B Monthly Summary'!J83</f>
        <v>0</v>
      </c>
      <c r="K83" s="349">
        <f>+'GSTR 3B Monthly Summary'!K83</f>
        <v>0</v>
      </c>
      <c r="L83" s="349"/>
      <c r="M83" s="349"/>
      <c r="N83" s="349"/>
      <c r="O83" s="87">
        <f t="shared" si="56"/>
        <v>0</v>
      </c>
    </row>
    <row r="84" spans="1:24">
      <c r="A84" s="98">
        <f t="shared" si="58"/>
        <v>43738</v>
      </c>
      <c r="B84" s="20">
        <f t="shared" si="53"/>
        <v>0</v>
      </c>
      <c r="C84" s="349">
        <f>+'GSTR 3B Monthly Summary'!C84</f>
        <v>0</v>
      </c>
      <c r="D84" s="349">
        <f>+'GSTR 3B Monthly Summary'!D84</f>
        <v>0</v>
      </c>
      <c r="E84" s="349"/>
      <c r="F84" s="349"/>
      <c r="G84" s="349"/>
      <c r="H84" s="73">
        <f t="shared" si="54"/>
        <v>0</v>
      </c>
      <c r="I84" s="19">
        <f t="shared" si="55"/>
        <v>0</v>
      </c>
      <c r="J84" s="349">
        <f>+'GSTR 3B Monthly Summary'!J84</f>
        <v>0</v>
      </c>
      <c r="K84" s="349">
        <f>+'GSTR 3B Monthly Summary'!K84</f>
        <v>0</v>
      </c>
      <c r="L84" s="349"/>
      <c r="M84" s="349"/>
      <c r="N84" s="349"/>
      <c r="O84" s="87">
        <f t="shared" si="56"/>
        <v>0</v>
      </c>
    </row>
    <row r="85" spans="1:24">
      <c r="A85" s="98" t="str">
        <f>IF(YEAR(ye)=2018,"",EOMONTH(A84,1))</f>
        <v/>
      </c>
      <c r="B85" s="20">
        <f t="shared" si="53"/>
        <v>0</v>
      </c>
      <c r="C85" s="349">
        <f>+'GSTR 3B Monthly Summary'!C85</f>
        <v>0</v>
      </c>
      <c r="D85" s="349">
        <f>+'GSTR 3B Monthly Summary'!D85</f>
        <v>0</v>
      </c>
      <c r="E85" s="349"/>
      <c r="F85" s="349"/>
      <c r="G85" s="349"/>
      <c r="H85" s="73">
        <f t="shared" si="54"/>
        <v>0</v>
      </c>
      <c r="I85" s="19">
        <f t="shared" si="55"/>
        <v>0</v>
      </c>
      <c r="J85" s="349">
        <f>+'GSTR 3B Monthly Summary'!J85</f>
        <v>0</v>
      </c>
      <c r="K85" s="349">
        <f>+'GSTR 3B Monthly Summary'!K85</f>
        <v>0</v>
      </c>
      <c r="L85" s="349"/>
      <c r="M85" s="349"/>
      <c r="N85" s="349"/>
      <c r="O85" s="87">
        <f t="shared" si="56"/>
        <v>0</v>
      </c>
    </row>
    <row r="86" spans="1:24">
      <c r="A86" s="98" t="str">
        <f>IF(YEAR(ye)=2018,"",EOMONTH(A85,1))</f>
        <v/>
      </c>
      <c r="B86" s="20">
        <f t="shared" si="53"/>
        <v>0</v>
      </c>
      <c r="C86" s="349">
        <f>+'GSTR 3B Monthly Summary'!C86</f>
        <v>0</v>
      </c>
      <c r="D86" s="349">
        <f>+'GSTR 3B Monthly Summary'!D86</f>
        <v>0</v>
      </c>
      <c r="E86" s="349"/>
      <c r="F86" s="349"/>
      <c r="G86" s="349"/>
      <c r="H86" s="73">
        <f t="shared" si="54"/>
        <v>0</v>
      </c>
      <c r="I86" s="19">
        <f t="shared" si="55"/>
        <v>0</v>
      </c>
      <c r="J86" s="349">
        <f>+'GSTR 3B Monthly Summary'!J86</f>
        <v>0</v>
      </c>
      <c r="K86" s="349">
        <f>+'GSTR 3B Monthly Summary'!K86</f>
        <v>0</v>
      </c>
      <c r="L86" s="349"/>
      <c r="M86" s="349"/>
      <c r="N86" s="349"/>
      <c r="O86" s="87">
        <f t="shared" si="56"/>
        <v>0</v>
      </c>
    </row>
    <row r="87" spans="1:24">
      <c r="A87" s="98" t="str">
        <f>IF(YEAR(ye)=2018,"",EOMONTH(A86,1))</f>
        <v/>
      </c>
      <c r="B87" s="20">
        <f t="shared" si="53"/>
        <v>0</v>
      </c>
      <c r="C87" s="349">
        <f>+'GSTR 3B Monthly Summary'!C87</f>
        <v>0</v>
      </c>
      <c r="D87" s="349">
        <f>+'GSTR 3B Monthly Summary'!D87</f>
        <v>0</v>
      </c>
      <c r="E87" s="349"/>
      <c r="F87" s="349"/>
      <c r="G87" s="349"/>
      <c r="H87" s="73">
        <f t="shared" si="54"/>
        <v>0</v>
      </c>
      <c r="I87" s="19">
        <f t="shared" si="55"/>
        <v>0</v>
      </c>
      <c r="J87" s="349">
        <f>+'GSTR 3B Monthly Summary'!J87</f>
        <v>0</v>
      </c>
      <c r="K87" s="349">
        <f>+'GSTR 3B Monthly Summary'!K87</f>
        <v>0</v>
      </c>
      <c r="L87" s="349"/>
      <c r="M87" s="349"/>
      <c r="N87" s="349"/>
      <c r="O87" s="87">
        <f t="shared" si="56"/>
        <v>0</v>
      </c>
    </row>
    <row r="88" spans="1:24" ht="13.5" thickBot="1">
      <c r="A88" s="100"/>
      <c r="B88" s="51">
        <f>SUM(B76:B87)</f>
        <v>0</v>
      </c>
      <c r="C88" s="53">
        <f t="shared" ref="C88:G88" si="59">SUM(C76:C87)</f>
        <v>0</v>
      </c>
      <c r="D88" s="53">
        <f t="shared" si="59"/>
        <v>0</v>
      </c>
      <c r="E88" s="53">
        <f t="shared" si="59"/>
        <v>0</v>
      </c>
      <c r="F88" s="53">
        <f t="shared" si="59"/>
        <v>0</v>
      </c>
      <c r="G88" s="53">
        <f t="shared" si="59"/>
        <v>0</v>
      </c>
      <c r="H88" s="74">
        <f>SUM(H74:H87)</f>
        <v>0</v>
      </c>
      <c r="I88" s="90">
        <f>SUM(I76:I87)</f>
        <v>0</v>
      </c>
      <c r="J88" s="88">
        <f t="shared" ref="J88:N88" si="60">SUM(J76:J87)</f>
        <v>0</v>
      </c>
      <c r="K88" s="88">
        <f t="shared" si="60"/>
        <v>0</v>
      </c>
      <c r="L88" s="88">
        <f t="shared" si="60"/>
        <v>0</v>
      </c>
      <c r="M88" s="88">
        <f t="shared" si="60"/>
        <v>0</v>
      </c>
      <c r="N88" s="88">
        <f t="shared" si="60"/>
        <v>0</v>
      </c>
      <c r="O88" s="89">
        <f>SUM(O74:O87)</f>
        <v>0</v>
      </c>
    </row>
    <row r="89" spans="1:24" ht="13.5" thickBot="1"/>
    <row r="90" spans="1:24" ht="13.5" thickBot="1">
      <c r="A90" s="587" t="s">
        <v>0</v>
      </c>
      <c r="B90" s="498" t="s">
        <v>49</v>
      </c>
      <c r="C90" s="499"/>
      <c r="D90" s="499"/>
      <c r="E90" s="499"/>
      <c r="F90" s="499"/>
      <c r="G90" s="499"/>
      <c r="H90" s="499"/>
      <c r="I90" s="499"/>
      <c r="J90" s="500"/>
      <c r="K90" s="22"/>
      <c r="L90" s="22"/>
      <c r="M90" s="22"/>
      <c r="N90" s="22"/>
      <c r="O90" s="22"/>
      <c r="P90" s="22"/>
      <c r="Q90" s="22"/>
      <c r="R90" s="22"/>
      <c r="S90" s="22"/>
      <c r="T90" s="22"/>
      <c r="U90" s="22"/>
      <c r="V90" s="22"/>
      <c r="W90" s="22"/>
      <c r="X90" s="6"/>
    </row>
    <row r="91" spans="1:24">
      <c r="A91" s="588"/>
      <c r="B91" s="516" t="s">
        <v>44</v>
      </c>
      <c r="C91" s="517"/>
      <c r="D91" s="518"/>
      <c r="E91" s="519" t="s">
        <v>45</v>
      </c>
      <c r="F91" s="520"/>
      <c r="G91" s="521"/>
      <c r="H91" s="522" t="s">
        <v>46</v>
      </c>
      <c r="I91" s="523"/>
      <c r="J91" s="524"/>
      <c r="K91" s="5"/>
      <c r="L91" s="5"/>
      <c r="M91" s="5"/>
      <c r="N91" s="5"/>
    </row>
    <row r="92" spans="1:24" ht="12.75" customHeight="1">
      <c r="A92" s="588"/>
      <c r="B92" s="513" t="s">
        <v>36</v>
      </c>
      <c r="C92" s="514" t="s">
        <v>41</v>
      </c>
      <c r="D92" s="515" t="s">
        <v>43</v>
      </c>
      <c r="E92" s="501" t="s">
        <v>36</v>
      </c>
      <c r="F92" s="503" t="s">
        <v>41</v>
      </c>
      <c r="G92" s="505" t="s">
        <v>43</v>
      </c>
      <c r="H92" s="507" t="s">
        <v>36</v>
      </c>
      <c r="I92" s="509" t="s">
        <v>41</v>
      </c>
      <c r="J92" s="511" t="s">
        <v>43</v>
      </c>
    </row>
    <row r="93" spans="1:24">
      <c r="A93" s="589"/>
      <c r="B93" s="513"/>
      <c r="C93" s="514"/>
      <c r="D93" s="515"/>
      <c r="E93" s="502"/>
      <c r="F93" s="504"/>
      <c r="G93" s="506"/>
      <c r="H93" s="508"/>
      <c r="I93" s="510"/>
      <c r="J93" s="512"/>
    </row>
    <row r="94" spans="1:24">
      <c r="A94" s="98" t="str">
        <f>TEXT(s_period,"MMM-YY")</f>
        <v>Jan-17</v>
      </c>
      <c r="B94" s="348">
        <f>+L5</f>
        <v>0</v>
      </c>
      <c r="C94" s="349"/>
      <c r="D94" s="12">
        <f t="shared" ref="D94" si="61">B94-SUM(C94:C94)</f>
        <v>0</v>
      </c>
      <c r="E94" s="348">
        <f>+M5</f>
        <v>0</v>
      </c>
      <c r="F94" s="349">
        <f>+'GSTR 3B Monthly Summary'!F94</f>
        <v>0</v>
      </c>
      <c r="G94" s="73">
        <f t="shared" ref="G94" si="62">E94-SUM(F94:F94)</f>
        <v>0</v>
      </c>
      <c r="H94" s="348">
        <f>+E94</f>
        <v>0</v>
      </c>
      <c r="I94" s="349">
        <f>+'GSTR 3B Monthly Summary'!I94</f>
        <v>0</v>
      </c>
      <c r="J94" s="87">
        <f t="shared" ref="J94" si="63">H94-SUM(I94:I94)</f>
        <v>0</v>
      </c>
    </row>
    <row r="95" spans="1:24">
      <c r="A95" s="98">
        <f>EOMONTH(A94,1)</f>
        <v>43524</v>
      </c>
      <c r="B95" s="348">
        <f t="shared" ref="B95:B105" si="64">+L6</f>
        <v>0</v>
      </c>
      <c r="C95" s="349"/>
      <c r="D95" s="12">
        <f t="shared" ref="D95:D105" si="65">B95-SUM(C95:C95)</f>
        <v>0</v>
      </c>
      <c r="E95" s="348">
        <f t="shared" ref="E95:E105" si="66">+M6</f>
        <v>0</v>
      </c>
      <c r="F95" s="349">
        <f>+'GSTR 3B Monthly Summary'!F95</f>
        <v>0</v>
      </c>
      <c r="G95" s="73">
        <f t="shared" ref="G95:G105" si="67">E95-SUM(F95:F95)</f>
        <v>0</v>
      </c>
      <c r="H95" s="348">
        <f t="shared" ref="H95:H105" si="68">+E95</f>
        <v>0</v>
      </c>
      <c r="I95" s="349">
        <f>+'GSTR 3B Monthly Summary'!I95</f>
        <v>0</v>
      </c>
      <c r="J95" s="87">
        <f t="shared" ref="J95:J105" si="69">H95-SUM(I95:I95)</f>
        <v>0</v>
      </c>
    </row>
    <row r="96" spans="1:24">
      <c r="A96" s="98">
        <f t="shared" ref="A96:A99" si="70">EOMONTH(A95,1)</f>
        <v>43555</v>
      </c>
      <c r="B96" s="348">
        <f t="shared" si="64"/>
        <v>0</v>
      </c>
      <c r="C96" s="349"/>
      <c r="D96" s="12">
        <f t="shared" si="65"/>
        <v>0</v>
      </c>
      <c r="E96" s="348">
        <f t="shared" si="66"/>
        <v>0</v>
      </c>
      <c r="F96" s="349">
        <f>+'GSTR 3B Monthly Summary'!F96</f>
        <v>0</v>
      </c>
      <c r="G96" s="73">
        <f t="shared" si="67"/>
        <v>0</v>
      </c>
      <c r="H96" s="348">
        <f t="shared" si="68"/>
        <v>0</v>
      </c>
      <c r="I96" s="349">
        <f>+'GSTR 3B Monthly Summary'!I96</f>
        <v>0</v>
      </c>
      <c r="J96" s="87">
        <f t="shared" si="69"/>
        <v>0</v>
      </c>
    </row>
    <row r="97" spans="1:10">
      <c r="A97" s="98">
        <f t="shared" si="70"/>
        <v>43585</v>
      </c>
      <c r="B97" s="348">
        <f t="shared" si="64"/>
        <v>0</v>
      </c>
      <c r="C97" s="349"/>
      <c r="D97" s="12">
        <f t="shared" si="65"/>
        <v>0</v>
      </c>
      <c r="E97" s="348">
        <f t="shared" si="66"/>
        <v>0</v>
      </c>
      <c r="F97" s="349">
        <f>+'GSTR 3B Monthly Summary'!F97</f>
        <v>0</v>
      </c>
      <c r="G97" s="73">
        <f t="shared" si="67"/>
        <v>0</v>
      </c>
      <c r="H97" s="348">
        <f t="shared" si="68"/>
        <v>0</v>
      </c>
      <c r="I97" s="349">
        <f>+'GSTR 3B Monthly Summary'!I97</f>
        <v>0</v>
      </c>
      <c r="J97" s="87">
        <f t="shared" si="69"/>
        <v>0</v>
      </c>
    </row>
    <row r="98" spans="1:10">
      <c r="A98" s="98">
        <f t="shared" si="70"/>
        <v>43616</v>
      </c>
      <c r="B98" s="348">
        <f t="shared" si="64"/>
        <v>0</v>
      </c>
      <c r="C98" s="349"/>
      <c r="D98" s="12">
        <f t="shared" si="65"/>
        <v>0</v>
      </c>
      <c r="E98" s="348">
        <f t="shared" si="66"/>
        <v>0</v>
      </c>
      <c r="F98" s="349">
        <f>+'GSTR 3B Monthly Summary'!F98</f>
        <v>0</v>
      </c>
      <c r="G98" s="73">
        <f t="shared" si="67"/>
        <v>0</v>
      </c>
      <c r="H98" s="348">
        <f t="shared" si="68"/>
        <v>0</v>
      </c>
      <c r="I98" s="349">
        <f>+'GSTR 3B Monthly Summary'!I98</f>
        <v>0</v>
      </c>
      <c r="J98" s="87">
        <f t="shared" si="69"/>
        <v>0</v>
      </c>
    </row>
    <row r="99" spans="1:10">
      <c r="A99" s="98">
        <f t="shared" si="70"/>
        <v>43646</v>
      </c>
      <c r="B99" s="348">
        <f t="shared" si="64"/>
        <v>0</v>
      </c>
      <c r="C99" s="349"/>
      <c r="D99" s="12">
        <f t="shared" si="65"/>
        <v>0</v>
      </c>
      <c r="E99" s="348">
        <f t="shared" si="66"/>
        <v>0</v>
      </c>
      <c r="F99" s="349">
        <f>+'GSTR 3B Monthly Summary'!F99</f>
        <v>0</v>
      </c>
      <c r="G99" s="73">
        <f t="shared" si="67"/>
        <v>0</v>
      </c>
      <c r="H99" s="348">
        <f t="shared" si="68"/>
        <v>0</v>
      </c>
      <c r="I99" s="349">
        <f>+'GSTR 3B Monthly Summary'!I99</f>
        <v>0</v>
      </c>
      <c r="J99" s="87">
        <f t="shared" si="69"/>
        <v>0</v>
      </c>
    </row>
    <row r="100" spans="1:10">
      <c r="A100" s="98">
        <f t="shared" ref="A100:A102" si="71">EOMONTH(A99,1)</f>
        <v>43677</v>
      </c>
      <c r="B100" s="348">
        <f t="shared" si="64"/>
        <v>0</v>
      </c>
      <c r="C100" s="349"/>
      <c r="D100" s="12">
        <f t="shared" si="65"/>
        <v>0</v>
      </c>
      <c r="E100" s="348">
        <f t="shared" si="66"/>
        <v>0</v>
      </c>
      <c r="F100" s="349">
        <f>+'GSTR 3B Monthly Summary'!F100</f>
        <v>0</v>
      </c>
      <c r="G100" s="73">
        <f t="shared" si="67"/>
        <v>0</v>
      </c>
      <c r="H100" s="348">
        <f t="shared" si="68"/>
        <v>0</v>
      </c>
      <c r="I100" s="349">
        <f>+'GSTR 3B Monthly Summary'!I100</f>
        <v>0</v>
      </c>
      <c r="J100" s="87">
        <f t="shared" si="69"/>
        <v>0</v>
      </c>
    </row>
    <row r="101" spans="1:10">
      <c r="A101" s="98">
        <f t="shared" si="71"/>
        <v>43708</v>
      </c>
      <c r="B101" s="348">
        <f t="shared" si="64"/>
        <v>0</v>
      </c>
      <c r="C101" s="349"/>
      <c r="D101" s="12">
        <f t="shared" si="65"/>
        <v>0</v>
      </c>
      <c r="E101" s="348">
        <f t="shared" si="66"/>
        <v>0</v>
      </c>
      <c r="F101" s="349">
        <f>+'GSTR 3B Monthly Summary'!F101</f>
        <v>0</v>
      </c>
      <c r="G101" s="73">
        <f t="shared" si="67"/>
        <v>0</v>
      </c>
      <c r="H101" s="348">
        <f t="shared" si="68"/>
        <v>0</v>
      </c>
      <c r="I101" s="349">
        <f>+'GSTR 3B Monthly Summary'!I101</f>
        <v>0</v>
      </c>
      <c r="J101" s="87">
        <f t="shared" si="69"/>
        <v>0</v>
      </c>
    </row>
    <row r="102" spans="1:10">
      <c r="A102" s="98">
        <f t="shared" si="71"/>
        <v>43738</v>
      </c>
      <c r="B102" s="348">
        <f t="shared" si="64"/>
        <v>0</v>
      </c>
      <c r="C102" s="349"/>
      <c r="D102" s="12">
        <f t="shared" si="65"/>
        <v>0</v>
      </c>
      <c r="E102" s="348">
        <f t="shared" si="66"/>
        <v>0</v>
      </c>
      <c r="F102" s="349">
        <f>+'GSTR 3B Monthly Summary'!F102</f>
        <v>0</v>
      </c>
      <c r="G102" s="73">
        <f t="shared" si="67"/>
        <v>0</v>
      </c>
      <c r="H102" s="348">
        <f t="shared" si="68"/>
        <v>0</v>
      </c>
      <c r="I102" s="349">
        <f>+'GSTR 3B Monthly Summary'!I102</f>
        <v>0</v>
      </c>
      <c r="J102" s="87">
        <f t="shared" si="69"/>
        <v>0</v>
      </c>
    </row>
    <row r="103" spans="1:10">
      <c r="A103" s="98" t="str">
        <f>IF(YEAR(ye)=2018,"",EOMONTH(A102,1))</f>
        <v/>
      </c>
      <c r="B103" s="348">
        <f t="shared" si="64"/>
        <v>0</v>
      </c>
      <c r="C103" s="349"/>
      <c r="D103" s="12">
        <f t="shared" si="65"/>
        <v>0</v>
      </c>
      <c r="E103" s="348">
        <f t="shared" si="66"/>
        <v>0</v>
      </c>
      <c r="F103" s="349">
        <f>+'GSTR 3B Monthly Summary'!F103</f>
        <v>0</v>
      </c>
      <c r="G103" s="73">
        <f t="shared" si="67"/>
        <v>0</v>
      </c>
      <c r="H103" s="348">
        <f t="shared" si="68"/>
        <v>0</v>
      </c>
      <c r="I103" s="349">
        <f>+'GSTR 3B Monthly Summary'!I103</f>
        <v>0</v>
      </c>
      <c r="J103" s="87">
        <f t="shared" si="69"/>
        <v>0</v>
      </c>
    </row>
    <row r="104" spans="1:10">
      <c r="A104" s="98" t="str">
        <f>IF(YEAR(ye)=2018,"",EOMONTH(A103,1))</f>
        <v/>
      </c>
      <c r="B104" s="348">
        <f t="shared" si="64"/>
        <v>0</v>
      </c>
      <c r="C104" s="349"/>
      <c r="D104" s="12">
        <f t="shared" si="65"/>
        <v>0</v>
      </c>
      <c r="E104" s="348">
        <f t="shared" si="66"/>
        <v>0</v>
      </c>
      <c r="F104" s="349">
        <f>+'GSTR 3B Monthly Summary'!F104</f>
        <v>0</v>
      </c>
      <c r="G104" s="73">
        <f t="shared" si="67"/>
        <v>0</v>
      </c>
      <c r="H104" s="348">
        <f t="shared" si="68"/>
        <v>0</v>
      </c>
      <c r="I104" s="349">
        <f>+'GSTR 3B Monthly Summary'!I104</f>
        <v>0</v>
      </c>
      <c r="J104" s="87">
        <f t="shared" si="69"/>
        <v>0</v>
      </c>
    </row>
    <row r="105" spans="1:10">
      <c r="A105" s="98" t="str">
        <f>IF(YEAR(ye)=2018,"",EOMONTH(A104,1))</f>
        <v/>
      </c>
      <c r="B105" s="348">
        <f t="shared" si="64"/>
        <v>0</v>
      </c>
      <c r="C105" s="349"/>
      <c r="D105" s="12">
        <f t="shared" si="65"/>
        <v>0</v>
      </c>
      <c r="E105" s="348">
        <f t="shared" si="66"/>
        <v>0</v>
      </c>
      <c r="F105" s="349">
        <f>+'GSTR 3B Monthly Summary'!F105</f>
        <v>0</v>
      </c>
      <c r="G105" s="73">
        <f t="shared" si="67"/>
        <v>0</v>
      </c>
      <c r="H105" s="348">
        <f t="shared" si="68"/>
        <v>0</v>
      </c>
      <c r="I105" s="349">
        <f>+'GSTR 3B Monthly Summary'!I105</f>
        <v>0</v>
      </c>
      <c r="J105" s="87">
        <f t="shared" si="69"/>
        <v>0</v>
      </c>
    </row>
    <row r="106" spans="1:10" ht="13.5" thickBot="1">
      <c r="A106" s="99"/>
      <c r="B106" s="54">
        <f>SUM(B94:B105)</f>
        <v>0</v>
      </c>
      <c r="C106" s="56">
        <f>SUM(C94:C105)</f>
        <v>0</v>
      </c>
      <c r="D106" s="86">
        <f>SUM(D92:D105)</f>
        <v>0</v>
      </c>
      <c r="E106" s="51">
        <f>SUM(E94:E105)</f>
        <v>0</v>
      </c>
      <c r="F106" s="53">
        <f t="shared" ref="F106" si="72">SUM(F94:F105)</f>
        <v>0</v>
      </c>
      <c r="G106" s="74">
        <f>SUM(G92:G105)</f>
        <v>0</v>
      </c>
      <c r="H106" s="90">
        <f>SUM(H94:H105)</f>
        <v>0</v>
      </c>
      <c r="I106" s="88">
        <f t="shared" ref="I106" si="73">SUM(I94:I105)</f>
        <v>0</v>
      </c>
      <c r="J106" s="89">
        <f>SUM(J92:J105)</f>
        <v>0</v>
      </c>
    </row>
  </sheetData>
  <mergeCells count="67">
    <mergeCell ref="C56:E56"/>
    <mergeCell ref="F56:F57"/>
    <mergeCell ref="G56:G57"/>
    <mergeCell ref="S3:S4"/>
    <mergeCell ref="A19:A21"/>
    <mergeCell ref="A2:A4"/>
    <mergeCell ref="B2:J2"/>
    <mergeCell ref="K2:O2"/>
    <mergeCell ref="P2:P3"/>
    <mergeCell ref="Q2:S2"/>
    <mergeCell ref="B3:F3"/>
    <mergeCell ref="G3:I3"/>
    <mergeCell ref="K3:O3"/>
    <mergeCell ref="Q3:Q4"/>
    <mergeCell ref="R3:R4"/>
    <mergeCell ref="B20:I20"/>
    <mergeCell ref="J20:Q20"/>
    <mergeCell ref="R20:Y20"/>
    <mergeCell ref="A36:A39"/>
    <mergeCell ref="B36:E36"/>
    <mergeCell ref="F36:M36"/>
    <mergeCell ref="B37:C38"/>
    <mergeCell ref="D37:E38"/>
    <mergeCell ref="F37:I38"/>
    <mergeCell ref="J37:M38"/>
    <mergeCell ref="A54:A57"/>
    <mergeCell ref="J74:K74"/>
    <mergeCell ref="J56:J57"/>
    <mergeCell ref="K56:K57"/>
    <mergeCell ref="I55:M55"/>
    <mergeCell ref="G74:G75"/>
    <mergeCell ref="A72:A75"/>
    <mergeCell ref="B72:O72"/>
    <mergeCell ref="B73:H73"/>
    <mergeCell ref="I73:O73"/>
    <mergeCell ref="B74:B75"/>
    <mergeCell ref="C74:D74"/>
    <mergeCell ref="H74:H75"/>
    <mergeCell ref="B56:B57"/>
    <mergeCell ref="B54:M54"/>
    <mergeCell ref="B55:H55"/>
    <mergeCell ref="E74:E75"/>
    <mergeCell ref="F74:F75"/>
    <mergeCell ref="I74:I75"/>
    <mergeCell ref="A90:A93"/>
    <mergeCell ref="B90:J90"/>
    <mergeCell ref="B91:D91"/>
    <mergeCell ref="E91:G91"/>
    <mergeCell ref="H91:J91"/>
    <mergeCell ref="B92:B93"/>
    <mergeCell ref="I92:I93"/>
    <mergeCell ref="J92:J93"/>
    <mergeCell ref="H92:H93"/>
    <mergeCell ref="C92:C93"/>
    <mergeCell ref="D92:D93"/>
    <mergeCell ref="E92:E93"/>
    <mergeCell ref="F92:F93"/>
    <mergeCell ref="G92:G93"/>
    <mergeCell ref="T37:T39"/>
    <mergeCell ref="L74:L75"/>
    <mergeCell ref="M74:M75"/>
    <mergeCell ref="N74:N75"/>
    <mergeCell ref="O74:O75"/>
    <mergeCell ref="H56:H57"/>
    <mergeCell ref="I56:I57"/>
    <mergeCell ref="L56:L57"/>
    <mergeCell ref="M56:M57"/>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sheetPr codeName="Sheet4"/>
  <dimension ref="A1:Y114"/>
  <sheetViews>
    <sheetView workbookViewId="0">
      <selection activeCell="R32" sqref="R32"/>
    </sheetView>
  </sheetViews>
  <sheetFormatPr defaultRowHeight="12.75"/>
  <cols>
    <col min="2" max="2" width="13.7109375" customWidth="1"/>
    <col min="3" max="25" width="12.7109375" customWidth="1"/>
  </cols>
  <sheetData>
    <row r="1" spans="1:19" ht="13.5" thickBot="1">
      <c r="A1" s="1" t="str">
        <f>UPPER(co_name)</f>
        <v/>
      </c>
    </row>
    <row r="2" spans="1:19">
      <c r="A2" s="610" t="s">
        <v>0</v>
      </c>
      <c r="B2" s="578" t="s">
        <v>16</v>
      </c>
      <c r="C2" s="579"/>
      <c r="D2" s="579"/>
      <c r="E2" s="579"/>
      <c r="F2" s="579"/>
      <c r="G2" s="579"/>
      <c r="H2" s="579"/>
      <c r="I2" s="579"/>
      <c r="J2" s="580"/>
      <c r="K2" s="570" t="s">
        <v>21</v>
      </c>
      <c r="L2" s="571"/>
      <c r="M2" s="571"/>
      <c r="N2" s="571"/>
      <c r="O2" s="572"/>
      <c r="P2" s="581" t="s">
        <v>12</v>
      </c>
      <c r="Q2" s="578" t="s">
        <v>17</v>
      </c>
      <c r="R2" s="579"/>
      <c r="S2" s="580"/>
    </row>
    <row r="3" spans="1:19" ht="33" customHeight="1">
      <c r="A3" s="610"/>
      <c r="B3" s="573" t="s">
        <v>15</v>
      </c>
      <c r="C3" s="574"/>
      <c r="D3" s="574"/>
      <c r="E3" s="574"/>
      <c r="F3" s="574"/>
      <c r="G3" s="514" t="s">
        <v>14</v>
      </c>
      <c r="H3" s="514"/>
      <c r="I3" s="514"/>
      <c r="J3" s="69" t="s">
        <v>13</v>
      </c>
      <c r="K3" s="575" t="s">
        <v>22</v>
      </c>
      <c r="L3" s="576"/>
      <c r="M3" s="576"/>
      <c r="N3" s="576"/>
      <c r="O3" s="577"/>
      <c r="P3" s="582"/>
      <c r="Q3" s="611" t="s">
        <v>18</v>
      </c>
      <c r="R3" s="606" t="s">
        <v>19</v>
      </c>
      <c r="S3" s="608" t="s">
        <v>20</v>
      </c>
    </row>
    <row r="4" spans="1:19" ht="22.5">
      <c r="A4" s="610"/>
      <c r="B4" s="70" t="s">
        <v>7</v>
      </c>
      <c r="C4" s="44" t="s">
        <v>8</v>
      </c>
      <c r="D4" s="44" t="s">
        <v>9</v>
      </c>
      <c r="E4" s="44" t="s">
        <v>10</v>
      </c>
      <c r="F4" s="44" t="s">
        <v>11</v>
      </c>
      <c r="G4" s="45" t="s">
        <v>7</v>
      </c>
      <c r="H4" s="45" t="s">
        <v>8</v>
      </c>
      <c r="I4" s="45" t="s">
        <v>11</v>
      </c>
      <c r="J4" s="69" t="s">
        <v>7</v>
      </c>
      <c r="K4" s="71" t="s">
        <v>7</v>
      </c>
      <c r="L4" s="46" t="s">
        <v>8</v>
      </c>
      <c r="M4" s="46" t="s">
        <v>9</v>
      </c>
      <c r="N4" s="46" t="s">
        <v>10</v>
      </c>
      <c r="O4" s="72" t="s">
        <v>11</v>
      </c>
      <c r="P4" s="75" t="s">
        <v>50</v>
      </c>
      <c r="Q4" s="612"/>
      <c r="R4" s="607"/>
      <c r="S4" s="609"/>
    </row>
    <row r="5" spans="1:19">
      <c r="A5" s="4" t="str">
        <f>TEXT(s_period,"MMM-YY")</f>
        <v>Jan-17</v>
      </c>
      <c r="B5" s="13">
        <f>+'GSTR 3B Monthly Summary'!B5-'3B As Per Books - Monthly'!B5</f>
        <v>0</v>
      </c>
      <c r="C5" s="13">
        <f>+'GSTR 3B Monthly Summary'!C5-'3B As Per Books - Monthly'!C5</f>
        <v>0</v>
      </c>
      <c r="D5" s="13">
        <f>+'GSTR 3B Monthly Summary'!D5-'3B As Per Books - Monthly'!D5</f>
        <v>0</v>
      </c>
      <c r="E5" s="13">
        <f>+'GSTR 3B Monthly Summary'!E5-'3B As Per Books - Monthly'!E5</f>
        <v>0</v>
      </c>
      <c r="F5" s="13">
        <f>+'GSTR 3B Monthly Summary'!F5-'3B As Per Books - Monthly'!F5</f>
        <v>0</v>
      </c>
      <c r="G5" s="8">
        <f>+'GSTR 3B Monthly Summary'!G5-'3B As Per Books - Monthly'!G5</f>
        <v>0</v>
      </c>
      <c r="H5" s="8">
        <f>+'GSTR 3B Monthly Summary'!H5-'3B As Per Books - Monthly'!H5</f>
        <v>0</v>
      </c>
      <c r="I5" s="8">
        <f>+'GSTR 3B Monthly Summary'!I5-'3B As Per Books - Monthly'!I5</f>
        <v>0</v>
      </c>
      <c r="J5" s="17">
        <f>+'GSTR 3B Monthly Summary'!J5-'3B As Per Books - Monthly'!J5</f>
        <v>0</v>
      </c>
      <c r="K5" s="20">
        <f>+'GSTR 3B Monthly Summary'!K5-'3B As Per Books - Monthly'!K5</f>
        <v>0</v>
      </c>
      <c r="L5" s="20">
        <f>+'GSTR 3B Monthly Summary'!L5-'3B As Per Books - Monthly'!L5</f>
        <v>0</v>
      </c>
      <c r="M5" s="20">
        <f>+'GSTR 3B Monthly Summary'!M5-'3B As Per Books - Monthly'!M5</f>
        <v>0</v>
      </c>
      <c r="N5" s="20">
        <f>+'GSTR 3B Monthly Summary'!N5-'3B As Per Books - Monthly'!N5</f>
        <v>0</v>
      </c>
      <c r="O5" s="20">
        <f>+'GSTR 3B Monthly Summary'!O5-'3B As Per Books - Monthly'!O5</f>
        <v>0</v>
      </c>
      <c r="P5" s="80">
        <f>+'GSTR 3B Monthly Summary'!P5-'3B As Per Books - Monthly'!P5</f>
        <v>0</v>
      </c>
      <c r="Q5" s="81">
        <f>+'GSTR 3B Monthly Summary'!Q5-'3B As Per Books - Monthly'!Q5</f>
        <v>0</v>
      </c>
      <c r="R5" s="14">
        <f>+'GSTR 3B Monthly Summary'!R5-'3B As Per Books - Monthly'!R5</f>
        <v>0</v>
      </c>
      <c r="S5" s="15">
        <f>+'GSTR 3B Monthly Summary'!S5-'3B As Per Books - Monthly'!S5</f>
        <v>0</v>
      </c>
    </row>
    <row r="6" spans="1:19">
      <c r="A6" s="4">
        <f>EOMONTH(A5,1)</f>
        <v>43524</v>
      </c>
      <c r="B6" s="13">
        <f>+'GSTR 3B Monthly Summary'!B6-'3B As Per Books - Monthly'!B6</f>
        <v>0</v>
      </c>
      <c r="C6" s="13">
        <f>+'GSTR 3B Monthly Summary'!C6-'3B As Per Books - Monthly'!C6</f>
        <v>0</v>
      </c>
      <c r="D6" s="13">
        <f>+'GSTR 3B Monthly Summary'!D6-'3B As Per Books - Monthly'!D6</f>
        <v>0</v>
      </c>
      <c r="E6" s="13">
        <f>+'GSTR 3B Monthly Summary'!E6-'3B As Per Books - Monthly'!E6</f>
        <v>0</v>
      </c>
      <c r="F6" s="13">
        <f>+'GSTR 3B Monthly Summary'!F6-'3B As Per Books - Monthly'!F6</f>
        <v>0</v>
      </c>
      <c r="G6" s="8">
        <f>+'GSTR 3B Monthly Summary'!G6-'3B As Per Books - Monthly'!G6</f>
        <v>0</v>
      </c>
      <c r="H6" s="8">
        <f>+'GSTR 3B Monthly Summary'!H6-'3B As Per Books - Monthly'!H6</f>
        <v>0</v>
      </c>
      <c r="I6" s="8">
        <f>+'GSTR 3B Monthly Summary'!I6-'3B As Per Books - Monthly'!I6</f>
        <v>0</v>
      </c>
      <c r="J6" s="17">
        <f>+'GSTR 3B Monthly Summary'!J6-'3B As Per Books - Monthly'!J6</f>
        <v>0</v>
      </c>
      <c r="K6" s="20">
        <f>+'GSTR 3B Monthly Summary'!K6-'3B As Per Books - Monthly'!K6</f>
        <v>0</v>
      </c>
      <c r="L6" s="20">
        <f>+'GSTR 3B Monthly Summary'!L6-'3B As Per Books - Monthly'!L6</f>
        <v>0</v>
      </c>
      <c r="M6" s="20">
        <f>+'GSTR 3B Monthly Summary'!M6-'3B As Per Books - Monthly'!M6</f>
        <v>0</v>
      </c>
      <c r="N6" s="20">
        <f>+'GSTR 3B Monthly Summary'!N6-'3B As Per Books - Monthly'!N6</f>
        <v>0</v>
      </c>
      <c r="O6" s="20">
        <f>+'GSTR 3B Monthly Summary'!O6-'3B As Per Books - Monthly'!O6</f>
        <v>0</v>
      </c>
      <c r="P6" s="80">
        <f>+'GSTR 3B Monthly Summary'!P6-'3B As Per Books - Monthly'!P6</f>
        <v>0</v>
      </c>
      <c r="Q6" s="81">
        <f>+'GSTR 3B Monthly Summary'!Q6-'3B As Per Books - Monthly'!Q6</f>
        <v>0</v>
      </c>
      <c r="R6" s="14">
        <f>+'GSTR 3B Monthly Summary'!R6-'3B As Per Books - Monthly'!R6</f>
        <v>0</v>
      </c>
      <c r="S6" s="15">
        <f>+'GSTR 3B Monthly Summary'!S6-'3B As Per Books - Monthly'!S6</f>
        <v>0</v>
      </c>
    </row>
    <row r="7" spans="1:19">
      <c r="A7" s="4">
        <f t="shared" ref="A7:A13" si="0">EOMONTH(A6,1)</f>
        <v>43555</v>
      </c>
      <c r="B7" s="13">
        <f>+'GSTR 3B Monthly Summary'!B7-'3B As Per Books - Monthly'!B7</f>
        <v>0</v>
      </c>
      <c r="C7" s="13">
        <f>+'GSTR 3B Monthly Summary'!C7-'3B As Per Books - Monthly'!C7</f>
        <v>0</v>
      </c>
      <c r="D7" s="13">
        <f>+'GSTR 3B Monthly Summary'!D7-'3B As Per Books - Monthly'!D7</f>
        <v>0</v>
      </c>
      <c r="E7" s="13">
        <f>+'GSTR 3B Monthly Summary'!E7-'3B As Per Books - Monthly'!E7</f>
        <v>0</v>
      </c>
      <c r="F7" s="13">
        <f>+'GSTR 3B Monthly Summary'!F7-'3B As Per Books - Monthly'!F7</f>
        <v>0</v>
      </c>
      <c r="G7" s="8">
        <f>+'GSTR 3B Monthly Summary'!G7-'3B As Per Books - Monthly'!G7</f>
        <v>0</v>
      </c>
      <c r="H7" s="8">
        <f>+'GSTR 3B Monthly Summary'!H7-'3B As Per Books - Monthly'!H7</f>
        <v>0</v>
      </c>
      <c r="I7" s="8">
        <f>+'GSTR 3B Monthly Summary'!I7-'3B As Per Books - Monthly'!I7</f>
        <v>0</v>
      </c>
      <c r="J7" s="17">
        <f>+'GSTR 3B Monthly Summary'!J7-'3B As Per Books - Monthly'!J7</f>
        <v>0</v>
      </c>
      <c r="K7" s="20">
        <f>+'GSTR 3B Monthly Summary'!K7-'3B As Per Books - Monthly'!K7</f>
        <v>0</v>
      </c>
      <c r="L7" s="20">
        <f>+'GSTR 3B Monthly Summary'!L7-'3B As Per Books - Monthly'!L7</f>
        <v>0</v>
      </c>
      <c r="M7" s="20">
        <f>+'GSTR 3B Monthly Summary'!M7-'3B As Per Books - Monthly'!M7</f>
        <v>0</v>
      </c>
      <c r="N7" s="20">
        <f>+'GSTR 3B Monthly Summary'!N7-'3B As Per Books - Monthly'!N7</f>
        <v>0</v>
      </c>
      <c r="O7" s="20">
        <f>+'GSTR 3B Monthly Summary'!O7-'3B As Per Books - Monthly'!O7</f>
        <v>0</v>
      </c>
      <c r="P7" s="80">
        <f>+'GSTR 3B Monthly Summary'!P7-'3B As Per Books - Monthly'!P7</f>
        <v>0</v>
      </c>
      <c r="Q7" s="81">
        <f>+'GSTR 3B Monthly Summary'!Q7-'3B As Per Books - Monthly'!Q7</f>
        <v>0</v>
      </c>
      <c r="R7" s="14">
        <f>+'GSTR 3B Monthly Summary'!R7-'3B As Per Books - Monthly'!R7</f>
        <v>0</v>
      </c>
      <c r="S7" s="15">
        <f>+'GSTR 3B Monthly Summary'!S7-'3B As Per Books - Monthly'!S7</f>
        <v>0</v>
      </c>
    </row>
    <row r="8" spans="1:19">
      <c r="A8" s="4">
        <f t="shared" si="0"/>
        <v>43585</v>
      </c>
      <c r="B8" s="13">
        <f>+'GSTR 3B Monthly Summary'!B8-'3B As Per Books - Monthly'!B8</f>
        <v>0</v>
      </c>
      <c r="C8" s="13">
        <f>+'GSTR 3B Monthly Summary'!C8-'3B As Per Books - Monthly'!C8</f>
        <v>0</v>
      </c>
      <c r="D8" s="13">
        <f>+'GSTR 3B Monthly Summary'!D8-'3B As Per Books - Monthly'!D8</f>
        <v>0</v>
      </c>
      <c r="E8" s="13">
        <f>+'GSTR 3B Monthly Summary'!E8-'3B As Per Books - Monthly'!E8</f>
        <v>0</v>
      </c>
      <c r="F8" s="13">
        <f>+'GSTR 3B Monthly Summary'!F8-'3B As Per Books - Monthly'!F8</f>
        <v>0</v>
      </c>
      <c r="G8" s="8">
        <f>+'GSTR 3B Monthly Summary'!G8-'3B As Per Books - Monthly'!G8</f>
        <v>0</v>
      </c>
      <c r="H8" s="8">
        <f>+'GSTR 3B Monthly Summary'!H8-'3B As Per Books - Monthly'!H8</f>
        <v>0</v>
      </c>
      <c r="I8" s="8">
        <f>+'GSTR 3B Monthly Summary'!I8-'3B As Per Books - Monthly'!I8</f>
        <v>0</v>
      </c>
      <c r="J8" s="17">
        <f>+'GSTR 3B Monthly Summary'!J8-'3B As Per Books - Monthly'!J8</f>
        <v>0</v>
      </c>
      <c r="K8" s="20">
        <f>+'GSTR 3B Monthly Summary'!K8-'3B As Per Books - Monthly'!K8</f>
        <v>0</v>
      </c>
      <c r="L8" s="20">
        <f>+'GSTR 3B Monthly Summary'!L8-'3B As Per Books - Monthly'!L8</f>
        <v>0</v>
      </c>
      <c r="M8" s="20">
        <f>+'GSTR 3B Monthly Summary'!M8-'3B As Per Books - Monthly'!M8</f>
        <v>0</v>
      </c>
      <c r="N8" s="20">
        <f>+'GSTR 3B Monthly Summary'!N8-'3B As Per Books - Monthly'!N8</f>
        <v>0</v>
      </c>
      <c r="O8" s="20">
        <f>+'GSTR 3B Monthly Summary'!O8-'3B As Per Books - Monthly'!O8</f>
        <v>0</v>
      </c>
      <c r="P8" s="80">
        <f>+'GSTR 3B Monthly Summary'!P8-'3B As Per Books - Monthly'!P8</f>
        <v>0</v>
      </c>
      <c r="Q8" s="81">
        <f>+'GSTR 3B Monthly Summary'!Q8-'3B As Per Books - Monthly'!Q8</f>
        <v>0</v>
      </c>
      <c r="R8" s="14">
        <f>+'GSTR 3B Monthly Summary'!R8-'3B As Per Books - Monthly'!R8</f>
        <v>0</v>
      </c>
      <c r="S8" s="15">
        <f>+'GSTR 3B Monthly Summary'!S8-'3B As Per Books - Monthly'!S8</f>
        <v>0</v>
      </c>
    </row>
    <row r="9" spans="1:19">
      <c r="A9" s="4">
        <f t="shared" si="0"/>
        <v>43616</v>
      </c>
      <c r="B9" s="13">
        <f>+'GSTR 3B Monthly Summary'!B9-'3B As Per Books - Monthly'!B9</f>
        <v>0</v>
      </c>
      <c r="C9" s="13">
        <f>+'GSTR 3B Monthly Summary'!C9-'3B As Per Books - Monthly'!C9</f>
        <v>0</v>
      </c>
      <c r="D9" s="13">
        <f>+'GSTR 3B Monthly Summary'!D9-'3B As Per Books - Monthly'!D9</f>
        <v>0</v>
      </c>
      <c r="E9" s="13">
        <f>+'GSTR 3B Monthly Summary'!E9-'3B As Per Books - Monthly'!E9</f>
        <v>0</v>
      </c>
      <c r="F9" s="13">
        <f>+'GSTR 3B Monthly Summary'!F9-'3B As Per Books - Monthly'!F9</f>
        <v>0</v>
      </c>
      <c r="G9" s="8">
        <f>+'GSTR 3B Monthly Summary'!G9-'3B As Per Books - Monthly'!G9</f>
        <v>0</v>
      </c>
      <c r="H9" s="8">
        <f>+'GSTR 3B Monthly Summary'!H9-'3B As Per Books - Monthly'!H9</f>
        <v>0</v>
      </c>
      <c r="I9" s="8">
        <f>+'GSTR 3B Monthly Summary'!I9-'3B As Per Books - Monthly'!I9</f>
        <v>0</v>
      </c>
      <c r="J9" s="17">
        <f>+'GSTR 3B Monthly Summary'!J9-'3B As Per Books - Monthly'!J9</f>
        <v>0</v>
      </c>
      <c r="K9" s="20">
        <f>+'GSTR 3B Monthly Summary'!K9-'3B As Per Books - Monthly'!K9</f>
        <v>0</v>
      </c>
      <c r="L9" s="20">
        <f>+'GSTR 3B Monthly Summary'!L9-'3B As Per Books - Monthly'!L9</f>
        <v>0</v>
      </c>
      <c r="M9" s="20">
        <f>+'GSTR 3B Monthly Summary'!M9-'3B As Per Books - Monthly'!M9</f>
        <v>0</v>
      </c>
      <c r="N9" s="20">
        <f>+'GSTR 3B Monthly Summary'!N9-'3B As Per Books - Monthly'!N9</f>
        <v>0</v>
      </c>
      <c r="O9" s="20">
        <f>+'GSTR 3B Monthly Summary'!O9-'3B As Per Books - Monthly'!O9</f>
        <v>0</v>
      </c>
      <c r="P9" s="80">
        <f>+'GSTR 3B Monthly Summary'!P9-'3B As Per Books - Monthly'!P9</f>
        <v>0</v>
      </c>
      <c r="Q9" s="81">
        <f>+'GSTR 3B Monthly Summary'!Q9-'3B As Per Books - Monthly'!Q9</f>
        <v>0</v>
      </c>
      <c r="R9" s="14">
        <f>+'GSTR 3B Monthly Summary'!R9-'3B As Per Books - Monthly'!R9</f>
        <v>0</v>
      </c>
      <c r="S9" s="15">
        <f>+'GSTR 3B Monthly Summary'!S9-'3B As Per Books - Monthly'!S9</f>
        <v>0</v>
      </c>
    </row>
    <row r="10" spans="1:19">
      <c r="A10" s="4">
        <f t="shared" si="0"/>
        <v>43646</v>
      </c>
      <c r="B10" s="13">
        <f>+'GSTR 3B Monthly Summary'!B10-'3B As Per Books - Monthly'!B10</f>
        <v>0</v>
      </c>
      <c r="C10" s="13">
        <f>+'GSTR 3B Monthly Summary'!C10-'3B As Per Books - Monthly'!C10</f>
        <v>0</v>
      </c>
      <c r="D10" s="13">
        <f>+'GSTR 3B Monthly Summary'!D10-'3B As Per Books - Monthly'!D10</f>
        <v>0</v>
      </c>
      <c r="E10" s="13">
        <f>+'GSTR 3B Monthly Summary'!E10-'3B As Per Books - Monthly'!E10</f>
        <v>0</v>
      </c>
      <c r="F10" s="13">
        <f>+'GSTR 3B Monthly Summary'!F10-'3B As Per Books - Monthly'!F10</f>
        <v>0</v>
      </c>
      <c r="G10" s="8">
        <f>+'GSTR 3B Monthly Summary'!G10-'3B As Per Books - Monthly'!G10</f>
        <v>0</v>
      </c>
      <c r="H10" s="8">
        <f>+'GSTR 3B Monthly Summary'!H10-'3B As Per Books - Monthly'!H10</f>
        <v>0</v>
      </c>
      <c r="I10" s="8">
        <f>+'GSTR 3B Monthly Summary'!I10-'3B As Per Books - Monthly'!I10</f>
        <v>0</v>
      </c>
      <c r="J10" s="17">
        <f>+'GSTR 3B Monthly Summary'!J10-'3B As Per Books - Monthly'!J10</f>
        <v>0</v>
      </c>
      <c r="K10" s="20">
        <f>+'GSTR 3B Monthly Summary'!K10-'3B As Per Books - Monthly'!K10</f>
        <v>0</v>
      </c>
      <c r="L10" s="20">
        <f>+'GSTR 3B Monthly Summary'!L10-'3B As Per Books - Monthly'!L10</f>
        <v>0</v>
      </c>
      <c r="M10" s="20">
        <f>+'GSTR 3B Monthly Summary'!M10-'3B As Per Books - Monthly'!M10</f>
        <v>0</v>
      </c>
      <c r="N10" s="20">
        <f>+'GSTR 3B Monthly Summary'!N10-'3B As Per Books - Monthly'!N10</f>
        <v>0</v>
      </c>
      <c r="O10" s="20">
        <f>+'GSTR 3B Monthly Summary'!O10-'3B As Per Books - Monthly'!O10</f>
        <v>0</v>
      </c>
      <c r="P10" s="80">
        <f>+'GSTR 3B Monthly Summary'!P10-'3B As Per Books - Monthly'!P10</f>
        <v>0</v>
      </c>
      <c r="Q10" s="81">
        <f>+'GSTR 3B Monthly Summary'!Q10-'3B As Per Books - Monthly'!Q10</f>
        <v>0</v>
      </c>
      <c r="R10" s="14">
        <f>+'GSTR 3B Monthly Summary'!R10-'3B As Per Books - Monthly'!R10</f>
        <v>0</v>
      </c>
      <c r="S10" s="15">
        <f>+'GSTR 3B Monthly Summary'!S10-'3B As Per Books - Monthly'!S10</f>
        <v>0</v>
      </c>
    </row>
    <row r="11" spans="1:19">
      <c r="A11" s="4">
        <f t="shared" si="0"/>
        <v>43677</v>
      </c>
      <c r="B11" s="13">
        <f>+'GSTR 3B Monthly Summary'!B11-'3B As Per Books - Monthly'!B11</f>
        <v>0</v>
      </c>
      <c r="C11" s="13">
        <f>+'GSTR 3B Monthly Summary'!C11-'3B As Per Books - Monthly'!C11</f>
        <v>0</v>
      </c>
      <c r="D11" s="13">
        <f>+'GSTR 3B Monthly Summary'!D11-'3B As Per Books - Monthly'!D11</f>
        <v>0</v>
      </c>
      <c r="E11" s="13">
        <f>+'GSTR 3B Monthly Summary'!E11-'3B As Per Books - Monthly'!E11</f>
        <v>0</v>
      </c>
      <c r="F11" s="13">
        <f>+'GSTR 3B Monthly Summary'!F11-'3B As Per Books - Monthly'!F11</f>
        <v>0</v>
      </c>
      <c r="G11" s="8">
        <f>+'GSTR 3B Monthly Summary'!G11-'3B As Per Books - Monthly'!G11</f>
        <v>0</v>
      </c>
      <c r="H11" s="8">
        <f>+'GSTR 3B Monthly Summary'!H11-'3B As Per Books - Monthly'!H11</f>
        <v>0</v>
      </c>
      <c r="I11" s="8">
        <f>+'GSTR 3B Monthly Summary'!I11-'3B As Per Books - Monthly'!I11</f>
        <v>0</v>
      </c>
      <c r="J11" s="17">
        <f>+'GSTR 3B Monthly Summary'!J11-'3B As Per Books - Monthly'!J11</f>
        <v>0</v>
      </c>
      <c r="K11" s="20">
        <f>+'GSTR 3B Monthly Summary'!K11-'3B As Per Books - Monthly'!K11</f>
        <v>0</v>
      </c>
      <c r="L11" s="20">
        <f>+'GSTR 3B Monthly Summary'!L11-'3B As Per Books - Monthly'!L11</f>
        <v>0</v>
      </c>
      <c r="M11" s="20">
        <f>+'GSTR 3B Monthly Summary'!M11-'3B As Per Books - Monthly'!M11</f>
        <v>0</v>
      </c>
      <c r="N11" s="20">
        <f>+'GSTR 3B Monthly Summary'!N11-'3B As Per Books - Monthly'!N11</f>
        <v>0</v>
      </c>
      <c r="O11" s="20">
        <f>+'GSTR 3B Monthly Summary'!O11-'3B As Per Books - Monthly'!O11</f>
        <v>0</v>
      </c>
      <c r="P11" s="80">
        <f>+'GSTR 3B Monthly Summary'!P11-'3B As Per Books - Monthly'!P11</f>
        <v>0</v>
      </c>
      <c r="Q11" s="81">
        <f>+'GSTR 3B Monthly Summary'!Q11-'3B As Per Books - Monthly'!Q11</f>
        <v>0</v>
      </c>
      <c r="R11" s="14">
        <f>+'GSTR 3B Monthly Summary'!R11-'3B As Per Books - Monthly'!R11</f>
        <v>0</v>
      </c>
      <c r="S11" s="15">
        <f>+'GSTR 3B Monthly Summary'!S11-'3B As Per Books - Monthly'!S11</f>
        <v>0</v>
      </c>
    </row>
    <row r="12" spans="1:19">
      <c r="A12" s="4">
        <f t="shared" si="0"/>
        <v>43708</v>
      </c>
      <c r="B12" s="13">
        <f>+'GSTR 3B Monthly Summary'!B12-'3B As Per Books - Monthly'!B12</f>
        <v>0</v>
      </c>
      <c r="C12" s="13">
        <f>+'GSTR 3B Monthly Summary'!C12-'3B As Per Books - Monthly'!C12</f>
        <v>0</v>
      </c>
      <c r="D12" s="13">
        <f>+'GSTR 3B Monthly Summary'!D12-'3B As Per Books - Monthly'!D12</f>
        <v>0</v>
      </c>
      <c r="E12" s="13">
        <f>+'GSTR 3B Monthly Summary'!E12-'3B As Per Books - Monthly'!E12</f>
        <v>0</v>
      </c>
      <c r="F12" s="13">
        <f>+'GSTR 3B Monthly Summary'!F12-'3B As Per Books - Monthly'!F12</f>
        <v>0</v>
      </c>
      <c r="G12" s="8">
        <f>+'GSTR 3B Monthly Summary'!G12-'3B As Per Books - Monthly'!G12</f>
        <v>0</v>
      </c>
      <c r="H12" s="8">
        <f>+'GSTR 3B Monthly Summary'!H12-'3B As Per Books - Monthly'!H12</f>
        <v>0</v>
      </c>
      <c r="I12" s="8">
        <f>+'GSTR 3B Monthly Summary'!I12-'3B As Per Books - Monthly'!I12</f>
        <v>0</v>
      </c>
      <c r="J12" s="17">
        <f>+'GSTR 3B Monthly Summary'!J12-'3B As Per Books - Monthly'!J12</f>
        <v>0</v>
      </c>
      <c r="K12" s="20">
        <f>+'GSTR 3B Monthly Summary'!K12-'3B As Per Books - Monthly'!K12</f>
        <v>0</v>
      </c>
      <c r="L12" s="20">
        <f>+'GSTR 3B Monthly Summary'!L12-'3B As Per Books - Monthly'!L12</f>
        <v>0</v>
      </c>
      <c r="M12" s="20">
        <f>+'GSTR 3B Monthly Summary'!M12-'3B As Per Books - Monthly'!M12</f>
        <v>0</v>
      </c>
      <c r="N12" s="20">
        <f>+'GSTR 3B Monthly Summary'!N12-'3B As Per Books - Monthly'!N12</f>
        <v>0</v>
      </c>
      <c r="O12" s="20">
        <f>+'GSTR 3B Monthly Summary'!O12-'3B As Per Books - Monthly'!O12</f>
        <v>0</v>
      </c>
      <c r="P12" s="80">
        <f>+'GSTR 3B Monthly Summary'!P12-'3B As Per Books - Monthly'!P12</f>
        <v>0</v>
      </c>
      <c r="Q12" s="81">
        <f>+'GSTR 3B Monthly Summary'!Q12-'3B As Per Books - Monthly'!Q12</f>
        <v>0</v>
      </c>
      <c r="R12" s="14">
        <f>+'GSTR 3B Monthly Summary'!R12-'3B As Per Books - Monthly'!R12</f>
        <v>0</v>
      </c>
      <c r="S12" s="15">
        <f>+'GSTR 3B Monthly Summary'!S12-'3B As Per Books - Monthly'!S12</f>
        <v>0</v>
      </c>
    </row>
    <row r="13" spans="1:19">
      <c r="A13" s="4">
        <f t="shared" si="0"/>
        <v>43738</v>
      </c>
      <c r="B13" s="13">
        <f>+'GSTR 3B Monthly Summary'!B13-'3B As Per Books - Monthly'!B13</f>
        <v>0</v>
      </c>
      <c r="C13" s="13">
        <f>+'GSTR 3B Monthly Summary'!C13-'3B As Per Books - Monthly'!C13</f>
        <v>0</v>
      </c>
      <c r="D13" s="13">
        <f>+'GSTR 3B Monthly Summary'!D13-'3B As Per Books - Monthly'!D13</f>
        <v>0</v>
      </c>
      <c r="E13" s="13">
        <f>+'GSTR 3B Monthly Summary'!E13-'3B As Per Books - Monthly'!E13</f>
        <v>0</v>
      </c>
      <c r="F13" s="13">
        <f>+'GSTR 3B Monthly Summary'!F13-'3B As Per Books - Monthly'!F13</f>
        <v>0</v>
      </c>
      <c r="G13" s="8">
        <f>+'GSTR 3B Monthly Summary'!G13-'3B As Per Books - Monthly'!G13</f>
        <v>0</v>
      </c>
      <c r="H13" s="8">
        <f>+'GSTR 3B Monthly Summary'!H13-'3B As Per Books - Monthly'!H13</f>
        <v>0</v>
      </c>
      <c r="I13" s="8">
        <f>+'GSTR 3B Monthly Summary'!I13-'3B As Per Books - Monthly'!I13</f>
        <v>0</v>
      </c>
      <c r="J13" s="17">
        <f>+'GSTR 3B Monthly Summary'!J13-'3B As Per Books - Monthly'!J13</f>
        <v>0</v>
      </c>
      <c r="K13" s="20">
        <f>+'GSTR 3B Monthly Summary'!K13-'3B As Per Books - Monthly'!K13</f>
        <v>0</v>
      </c>
      <c r="L13" s="20">
        <f>+'GSTR 3B Monthly Summary'!L13-'3B As Per Books - Monthly'!L13</f>
        <v>0</v>
      </c>
      <c r="M13" s="20">
        <f>+'GSTR 3B Monthly Summary'!M13-'3B As Per Books - Monthly'!M13</f>
        <v>0</v>
      </c>
      <c r="N13" s="20">
        <f>+'GSTR 3B Monthly Summary'!N13-'3B As Per Books - Monthly'!N13</f>
        <v>0</v>
      </c>
      <c r="O13" s="20">
        <f>+'GSTR 3B Monthly Summary'!O13-'3B As Per Books - Monthly'!O13</f>
        <v>0</v>
      </c>
      <c r="P13" s="80">
        <f>+'GSTR 3B Monthly Summary'!P13-'3B As Per Books - Monthly'!P13</f>
        <v>0</v>
      </c>
      <c r="Q13" s="81">
        <f>+'GSTR 3B Monthly Summary'!Q13-'3B As Per Books - Monthly'!Q13</f>
        <v>0</v>
      </c>
      <c r="R13" s="14">
        <f>+'GSTR 3B Monthly Summary'!R13-'3B As Per Books - Monthly'!R13</f>
        <v>0</v>
      </c>
      <c r="S13" s="15">
        <f>+'GSTR 3B Monthly Summary'!S13-'3B As Per Books - Monthly'!S13</f>
        <v>0</v>
      </c>
    </row>
    <row r="14" spans="1:19">
      <c r="A14" s="378" t="str">
        <f>IF(YEAR(ye)=2018,"",EOMONTH(A13,1))</f>
        <v/>
      </c>
      <c r="B14" s="13">
        <f>+'GSTR 3B Monthly Summary'!B14-'3B As Per Books - Monthly'!B14</f>
        <v>0</v>
      </c>
      <c r="C14" s="13">
        <f>+'GSTR 3B Monthly Summary'!C14-'3B As Per Books - Monthly'!C14</f>
        <v>0</v>
      </c>
      <c r="D14" s="13">
        <f>+'GSTR 3B Monthly Summary'!D14-'3B As Per Books - Monthly'!D14</f>
        <v>0</v>
      </c>
      <c r="E14" s="13">
        <f>+'GSTR 3B Monthly Summary'!E14-'3B As Per Books - Monthly'!E14</f>
        <v>0</v>
      </c>
      <c r="F14" s="13">
        <f>+'GSTR 3B Monthly Summary'!F14-'3B As Per Books - Monthly'!F14</f>
        <v>0</v>
      </c>
      <c r="G14" s="8">
        <f>+'GSTR 3B Monthly Summary'!G14-'3B As Per Books - Monthly'!G14</f>
        <v>0</v>
      </c>
      <c r="H14" s="8">
        <f>+'GSTR 3B Monthly Summary'!H14-'3B As Per Books - Monthly'!H14</f>
        <v>0</v>
      </c>
      <c r="I14" s="8">
        <f>+'GSTR 3B Monthly Summary'!I14-'3B As Per Books - Monthly'!I14</f>
        <v>0</v>
      </c>
      <c r="J14" s="17">
        <f>+'GSTR 3B Monthly Summary'!J14-'3B As Per Books - Monthly'!J14</f>
        <v>0</v>
      </c>
      <c r="K14" s="20">
        <f>+'GSTR 3B Monthly Summary'!K14-'3B As Per Books - Monthly'!K14</f>
        <v>0</v>
      </c>
      <c r="L14" s="20">
        <f>+'GSTR 3B Monthly Summary'!L14-'3B As Per Books - Monthly'!L14</f>
        <v>0</v>
      </c>
      <c r="M14" s="20">
        <f>+'GSTR 3B Monthly Summary'!M14-'3B As Per Books - Monthly'!M14</f>
        <v>0</v>
      </c>
      <c r="N14" s="20">
        <f>+'GSTR 3B Monthly Summary'!N14-'3B As Per Books - Monthly'!N14</f>
        <v>0</v>
      </c>
      <c r="O14" s="20">
        <f>+'GSTR 3B Monthly Summary'!O14-'3B As Per Books - Monthly'!O14</f>
        <v>0</v>
      </c>
      <c r="P14" s="80">
        <f>+'GSTR 3B Monthly Summary'!P14-'3B As Per Books - Monthly'!P14</f>
        <v>0</v>
      </c>
      <c r="Q14" s="81">
        <f>+'GSTR 3B Monthly Summary'!Q14-'3B As Per Books - Monthly'!Q14</f>
        <v>0</v>
      </c>
      <c r="R14" s="14">
        <f>+'GSTR 3B Monthly Summary'!R14-'3B As Per Books - Monthly'!R14</f>
        <v>0</v>
      </c>
      <c r="S14" s="15">
        <f>+'GSTR 3B Monthly Summary'!S14-'3B As Per Books - Monthly'!S14</f>
        <v>0</v>
      </c>
    </row>
    <row r="15" spans="1:19">
      <c r="A15" s="378" t="str">
        <f>IF(YEAR(ye)=2018,"",EOMONTH(A14,1))</f>
        <v/>
      </c>
      <c r="B15" s="13">
        <f>+'GSTR 3B Monthly Summary'!B15-'3B As Per Books - Monthly'!B15</f>
        <v>0</v>
      </c>
      <c r="C15" s="13">
        <f>+'GSTR 3B Monthly Summary'!C15-'3B As Per Books - Monthly'!C15</f>
        <v>0</v>
      </c>
      <c r="D15" s="13">
        <f>+'GSTR 3B Monthly Summary'!D15-'3B As Per Books - Monthly'!D15</f>
        <v>0</v>
      </c>
      <c r="E15" s="13">
        <f>+'GSTR 3B Monthly Summary'!E15-'3B As Per Books - Monthly'!E15</f>
        <v>0</v>
      </c>
      <c r="F15" s="13">
        <f>+'GSTR 3B Monthly Summary'!F15-'3B As Per Books - Monthly'!F15</f>
        <v>0</v>
      </c>
      <c r="G15" s="8">
        <f>+'GSTR 3B Monthly Summary'!G15-'3B As Per Books - Monthly'!G15</f>
        <v>0</v>
      </c>
      <c r="H15" s="8">
        <f>+'GSTR 3B Monthly Summary'!H15-'3B As Per Books - Monthly'!H15</f>
        <v>0</v>
      </c>
      <c r="I15" s="8">
        <f>+'GSTR 3B Monthly Summary'!I15-'3B As Per Books - Monthly'!I15</f>
        <v>0</v>
      </c>
      <c r="J15" s="17">
        <f>+'GSTR 3B Monthly Summary'!J15-'3B As Per Books - Monthly'!J15</f>
        <v>0</v>
      </c>
      <c r="K15" s="20">
        <f>+'GSTR 3B Monthly Summary'!K15-'3B As Per Books - Monthly'!K15</f>
        <v>0</v>
      </c>
      <c r="L15" s="20">
        <f>+'GSTR 3B Monthly Summary'!L15-'3B As Per Books - Monthly'!L15</f>
        <v>0</v>
      </c>
      <c r="M15" s="20">
        <f>+'GSTR 3B Monthly Summary'!M15-'3B As Per Books - Monthly'!M15</f>
        <v>0</v>
      </c>
      <c r="N15" s="20">
        <f>+'GSTR 3B Monthly Summary'!N15-'3B As Per Books - Monthly'!N15</f>
        <v>0</v>
      </c>
      <c r="O15" s="20">
        <f>+'GSTR 3B Monthly Summary'!O15-'3B As Per Books - Monthly'!O15</f>
        <v>0</v>
      </c>
      <c r="P15" s="80">
        <f>+'GSTR 3B Monthly Summary'!P15-'3B As Per Books - Monthly'!P15</f>
        <v>0</v>
      </c>
      <c r="Q15" s="81">
        <f>+'GSTR 3B Monthly Summary'!Q15-'3B As Per Books - Monthly'!Q15</f>
        <v>0</v>
      </c>
      <c r="R15" s="14">
        <f>+'GSTR 3B Monthly Summary'!R15-'3B As Per Books - Monthly'!R15</f>
        <v>0</v>
      </c>
      <c r="S15" s="15">
        <f>+'GSTR 3B Monthly Summary'!S15-'3B As Per Books - Monthly'!S15</f>
        <v>0</v>
      </c>
    </row>
    <row r="16" spans="1:19">
      <c r="A16" s="378" t="str">
        <f>IF(YEAR(ye)=2018,"",EOMONTH(A15,1))</f>
        <v/>
      </c>
      <c r="B16" s="13">
        <f>+'GSTR 3B Monthly Summary'!B16-'3B As Per Books - Monthly'!B16</f>
        <v>0</v>
      </c>
      <c r="C16" s="13">
        <f>+'GSTR 3B Monthly Summary'!C16-'3B As Per Books - Monthly'!C16</f>
        <v>0</v>
      </c>
      <c r="D16" s="13">
        <f>+'GSTR 3B Monthly Summary'!D16-'3B As Per Books - Monthly'!D16</f>
        <v>0</v>
      </c>
      <c r="E16" s="13">
        <f>+'GSTR 3B Monthly Summary'!E16-'3B As Per Books - Monthly'!E16</f>
        <v>0</v>
      </c>
      <c r="F16" s="13">
        <f>+'GSTR 3B Monthly Summary'!F16-'3B As Per Books - Monthly'!F16</f>
        <v>0</v>
      </c>
      <c r="G16" s="8">
        <f>+'GSTR 3B Monthly Summary'!G16-'3B As Per Books - Monthly'!G16</f>
        <v>0</v>
      </c>
      <c r="H16" s="8">
        <f>+'GSTR 3B Monthly Summary'!H16-'3B As Per Books - Monthly'!H16</f>
        <v>0</v>
      </c>
      <c r="I16" s="8">
        <f>+'GSTR 3B Monthly Summary'!I16-'3B As Per Books - Monthly'!I16</f>
        <v>0</v>
      </c>
      <c r="J16" s="17">
        <f>+'GSTR 3B Monthly Summary'!J16-'3B As Per Books - Monthly'!J16</f>
        <v>0</v>
      </c>
      <c r="K16" s="20">
        <f>+'GSTR 3B Monthly Summary'!K16-'3B As Per Books - Monthly'!K16</f>
        <v>0</v>
      </c>
      <c r="L16" s="20">
        <f>+'GSTR 3B Monthly Summary'!L16-'3B As Per Books - Monthly'!L16</f>
        <v>0</v>
      </c>
      <c r="M16" s="20">
        <f>+'GSTR 3B Monthly Summary'!M16-'3B As Per Books - Monthly'!M16</f>
        <v>0</v>
      </c>
      <c r="N16" s="20">
        <f>+'GSTR 3B Monthly Summary'!N16-'3B As Per Books - Monthly'!N16</f>
        <v>0</v>
      </c>
      <c r="O16" s="20">
        <f>+'GSTR 3B Monthly Summary'!O16-'3B As Per Books - Monthly'!O16</f>
        <v>0</v>
      </c>
      <c r="P16" s="80">
        <f>+'GSTR 3B Monthly Summary'!P16-'3B As Per Books - Monthly'!P16</f>
        <v>0</v>
      </c>
      <c r="Q16" s="81">
        <f>+'GSTR 3B Monthly Summary'!Q16-'3B As Per Books - Monthly'!Q16</f>
        <v>0</v>
      </c>
      <c r="R16" s="14">
        <f>+'GSTR 3B Monthly Summary'!R16-'3B As Per Books - Monthly'!R16</f>
        <v>0</v>
      </c>
      <c r="S16" s="15">
        <f>+'GSTR 3B Monthly Summary'!S16-'3B As Per Books - Monthly'!S16</f>
        <v>0</v>
      </c>
    </row>
    <row r="17" spans="1:25" ht="13.5" thickBot="1">
      <c r="A17" s="68"/>
      <c r="B17" s="60">
        <f>SUM(B5:B16)</f>
        <v>0</v>
      </c>
      <c r="C17" s="61">
        <f t="shared" ref="C17:F17" si="1">SUM(C5:C16)</f>
        <v>0</v>
      </c>
      <c r="D17" s="61">
        <f t="shared" si="1"/>
        <v>0</v>
      </c>
      <c r="E17" s="61">
        <f t="shared" si="1"/>
        <v>0</v>
      </c>
      <c r="F17" s="61">
        <f t="shared" si="1"/>
        <v>0</v>
      </c>
      <c r="G17" s="56">
        <f>SUM(G5:G16)</f>
        <v>0</v>
      </c>
      <c r="H17" s="56">
        <f t="shared" ref="H17:I17" si="2">SUM(H5:H16)</f>
        <v>0</v>
      </c>
      <c r="I17" s="56">
        <f t="shared" si="2"/>
        <v>0</v>
      </c>
      <c r="J17" s="64">
        <f>SUM(J5:J16)</f>
        <v>0</v>
      </c>
      <c r="K17" s="51">
        <f>SUM(K5:K16)</f>
        <v>0</v>
      </c>
      <c r="L17" s="53">
        <f t="shared" ref="L17:O17" si="3">SUM(L5:L16)</f>
        <v>0</v>
      </c>
      <c r="M17" s="53">
        <f t="shared" si="3"/>
        <v>0</v>
      </c>
      <c r="N17" s="53">
        <f t="shared" si="3"/>
        <v>0</v>
      </c>
      <c r="O17" s="74">
        <f t="shared" si="3"/>
        <v>0</v>
      </c>
      <c r="P17" s="76">
        <f>SUM(P5:P16)</f>
        <v>0</v>
      </c>
      <c r="Q17" s="82">
        <f>SUM(Q5:Q16)</f>
        <v>0</v>
      </c>
      <c r="R17" s="62">
        <f t="shared" ref="R17:S17" si="4">SUM(R5:R16)</f>
        <v>0</v>
      </c>
      <c r="S17" s="63">
        <f t="shared" si="4"/>
        <v>0</v>
      </c>
    </row>
    <row r="19" spans="1:25">
      <c r="A19" s="596" t="s">
        <v>0</v>
      </c>
      <c r="B19" s="438"/>
      <c r="C19" s="439"/>
      <c r="D19" s="439"/>
      <c r="E19" s="439"/>
      <c r="F19" s="439"/>
      <c r="G19" s="439"/>
      <c r="H19" s="439"/>
      <c r="I19" s="439"/>
      <c r="J19" s="439"/>
      <c r="K19" s="439"/>
      <c r="L19" s="439" t="s">
        <v>27</v>
      </c>
      <c r="M19" s="439"/>
      <c r="N19" s="439"/>
      <c r="O19" s="439"/>
      <c r="P19" s="439"/>
      <c r="Q19" s="439"/>
      <c r="R19" s="439"/>
      <c r="S19" s="439"/>
      <c r="T19" s="439"/>
      <c r="U19" s="439"/>
      <c r="V19" s="439"/>
      <c r="W19" s="439"/>
      <c r="X19" s="439"/>
      <c r="Y19" s="442"/>
    </row>
    <row r="20" spans="1:25">
      <c r="A20" s="597"/>
      <c r="B20" s="603" t="s">
        <v>8</v>
      </c>
      <c r="C20" s="604"/>
      <c r="D20" s="604"/>
      <c r="E20" s="604"/>
      <c r="F20" s="604"/>
      <c r="G20" s="604"/>
      <c r="H20" s="604"/>
      <c r="I20" s="605"/>
      <c r="J20" s="486" t="s">
        <v>9</v>
      </c>
      <c r="K20" s="487"/>
      <c r="L20" s="487"/>
      <c r="M20" s="487"/>
      <c r="N20" s="487"/>
      <c r="O20" s="487"/>
      <c r="P20" s="487"/>
      <c r="Q20" s="488"/>
      <c r="R20" s="496" t="s">
        <v>10</v>
      </c>
      <c r="S20" s="497"/>
      <c r="T20" s="497"/>
      <c r="U20" s="497"/>
      <c r="V20" s="497"/>
      <c r="W20" s="497"/>
      <c r="X20" s="497"/>
      <c r="Y20" s="590"/>
    </row>
    <row r="21" spans="1:25">
      <c r="A21" s="598"/>
      <c r="B21" s="37" t="s">
        <v>51</v>
      </c>
      <c r="C21" s="39" t="s">
        <v>23</v>
      </c>
      <c r="D21" s="39" t="s">
        <v>56</v>
      </c>
      <c r="E21" s="39" t="s">
        <v>24</v>
      </c>
      <c r="F21" s="39" t="s">
        <v>25</v>
      </c>
      <c r="G21" s="39" t="s">
        <v>26</v>
      </c>
      <c r="H21" s="39" t="s">
        <v>53</v>
      </c>
      <c r="I21" s="83" t="s">
        <v>52</v>
      </c>
      <c r="J21" s="40" t="s">
        <v>51</v>
      </c>
      <c r="K21" s="103" t="s">
        <v>23</v>
      </c>
      <c r="L21" s="103" t="s">
        <v>56</v>
      </c>
      <c r="M21" s="34" t="s">
        <v>24</v>
      </c>
      <c r="N21" s="34" t="s">
        <v>25</v>
      </c>
      <c r="O21" s="34" t="s">
        <v>26</v>
      </c>
      <c r="P21" s="34" t="s">
        <v>53</v>
      </c>
      <c r="Q21" s="84" t="s">
        <v>52</v>
      </c>
      <c r="R21" s="42" t="s">
        <v>51</v>
      </c>
      <c r="S21" s="102" t="s">
        <v>23</v>
      </c>
      <c r="T21" s="102" t="s">
        <v>56</v>
      </c>
      <c r="U21" s="36" t="s">
        <v>24</v>
      </c>
      <c r="V21" s="36" t="s">
        <v>25</v>
      </c>
      <c r="W21" s="36" t="s">
        <v>26</v>
      </c>
      <c r="X21" s="36" t="s">
        <v>53</v>
      </c>
      <c r="Y21" s="85" t="s">
        <v>52</v>
      </c>
    </row>
    <row r="22" spans="1:25">
      <c r="A22" s="4" t="str">
        <f>TEXT(s_period,"MMM-YY")</f>
        <v>Jan-17</v>
      </c>
      <c r="B22" s="11">
        <f>+'GSTR 3B Monthly Summary'!B22-'3B As Per Books - Monthly'!B22</f>
        <v>0</v>
      </c>
      <c r="C22" s="11">
        <f>+'GSTR 3B Monthly Summary'!C22-'3B As Per Books - Monthly'!C22</f>
        <v>0</v>
      </c>
      <c r="D22" s="11">
        <f>+'GSTR 3B Monthly Summary'!D22-'3B As Per Books - Monthly'!D22</f>
        <v>0</v>
      </c>
      <c r="E22" s="11">
        <f>+'GSTR 3B Monthly Summary'!E22-'3B As Per Books - Monthly'!E22</f>
        <v>0</v>
      </c>
      <c r="F22" s="11">
        <f>+'GSTR 3B Monthly Summary'!F22-'3B As Per Books - Monthly'!F22</f>
        <v>0</v>
      </c>
      <c r="G22" s="11">
        <f>+'GSTR 3B Monthly Summary'!G22-'3B As Per Books - Monthly'!G22</f>
        <v>0</v>
      </c>
      <c r="H22" s="11">
        <f>+'GSTR 3B Monthly Summary'!H22-'3B As Per Books - Monthly'!H22</f>
        <v>0</v>
      </c>
      <c r="I22" s="11">
        <f>+'GSTR 3B Monthly Summary'!I22-'3B As Per Books - Monthly'!I22</f>
        <v>0</v>
      </c>
      <c r="J22" s="20">
        <f>+'GSTR 3B Monthly Summary'!J22-'3B As Per Books - Monthly'!J22</f>
        <v>0</v>
      </c>
      <c r="K22" s="20">
        <f>+'GSTR 3B Monthly Summary'!K22-'3B As Per Books - Monthly'!K22</f>
        <v>0</v>
      </c>
      <c r="L22" s="20">
        <f>+'GSTR 3B Monthly Summary'!L22-'3B As Per Books - Monthly'!L22</f>
        <v>0</v>
      </c>
      <c r="M22" s="20">
        <f>+'GSTR 3B Monthly Summary'!M22-'3B As Per Books - Monthly'!M22</f>
        <v>0</v>
      </c>
      <c r="N22" s="20">
        <f>+'GSTR 3B Monthly Summary'!N22-'3B As Per Books - Monthly'!N22</f>
        <v>0</v>
      </c>
      <c r="O22" s="20">
        <f>+'GSTR 3B Monthly Summary'!O22-'3B As Per Books - Monthly'!O22</f>
        <v>0</v>
      </c>
      <c r="P22" s="20">
        <f>+'GSTR 3B Monthly Summary'!P22-'3B As Per Books - Monthly'!P22</f>
        <v>0</v>
      </c>
      <c r="Q22" s="20">
        <f>+'GSTR 3B Monthly Summary'!Q22-'3B As Per Books - Monthly'!Q22</f>
        <v>0</v>
      </c>
      <c r="R22" s="16">
        <f>+'GSTR 3B Monthly Summary'!R22-'3B As Per Books - Monthly'!R22</f>
        <v>0</v>
      </c>
      <c r="S22" s="16">
        <f>+'GSTR 3B Monthly Summary'!S22-'3B As Per Books - Monthly'!S22</f>
        <v>0</v>
      </c>
      <c r="T22" s="16">
        <f>+'GSTR 3B Monthly Summary'!T22-'3B As Per Books - Monthly'!T22</f>
        <v>0</v>
      </c>
      <c r="U22" s="16">
        <f>+'GSTR 3B Monthly Summary'!U22-'3B As Per Books - Monthly'!U22</f>
        <v>0</v>
      </c>
      <c r="V22" s="16">
        <f>+'GSTR 3B Monthly Summary'!V22-'3B As Per Books - Monthly'!V22</f>
        <v>0</v>
      </c>
      <c r="W22" s="16">
        <f>+'GSTR 3B Monthly Summary'!W22-'3B As Per Books - Monthly'!W22</f>
        <v>0</v>
      </c>
      <c r="X22" s="16">
        <f>+'GSTR 3B Monthly Summary'!X22-'3B As Per Books - Monthly'!X22</f>
        <v>0</v>
      </c>
      <c r="Y22" s="16">
        <f>+'GSTR 3B Monthly Summary'!Y22-'3B As Per Books - Monthly'!Y22</f>
        <v>0</v>
      </c>
    </row>
    <row r="23" spans="1:25">
      <c r="A23" s="4">
        <f>EOMONTH(A22,1)</f>
        <v>43524</v>
      </c>
      <c r="B23" s="11">
        <f>+'GSTR 3B Monthly Summary'!B23-'3B As Per Books - Monthly'!B23</f>
        <v>0</v>
      </c>
      <c r="C23" s="11">
        <f>+'GSTR 3B Monthly Summary'!C23-'3B As Per Books - Monthly'!C23</f>
        <v>0</v>
      </c>
      <c r="D23" s="11">
        <f>+'GSTR 3B Monthly Summary'!D23-'3B As Per Books - Monthly'!D23</f>
        <v>0</v>
      </c>
      <c r="E23" s="11">
        <f>+'GSTR 3B Monthly Summary'!E23-'3B As Per Books - Monthly'!E23</f>
        <v>0</v>
      </c>
      <c r="F23" s="11">
        <f>+'GSTR 3B Monthly Summary'!F23-'3B As Per Books - Monthly'!F23</f>
        <v>0</v>
      </c>
      <c r="G23" s="11">
        <f>+'GSTR 3B Monthly Summary'!G23-'3B As Per Books - Monthly'!G23</f>
        <v>0</v>
      </c>
      <c r="H23" s="11">
        <f>+'GSTR 3B Monthly Summary'!H23-'3B As Per Books - Monthly'!H23</f>
        <v>0</v>
      </c>
      <c r="I23" s="11">
        <f>+'GSTR 3B Monthly Summary'!I23-'3B As Per Books - Monthly'!I23</f>
        <v>0</v>
      </c>
      <c r="J23" s="20">
        <f>+'GSTR 3B Monthly Summary'!J23-'3B As Per Books - Monthly'!J23</f>
        <v>0</v>
      </c>
      <c r="K23" s="20">
        <f>+'GSTR 3B Monthly Summary'!K23-'3B As Per Books - Monthly'!K23</f>
        <v>0</v>
      </c>
      <c r="L23" s="20">
        <f>+'GSTR 3B Monthly Summary'!L23-'3B As Per Books - Monthly'!L23</f>
        <v>0</v>
      </c>
      <c r="M23" s="20">
        <f>+'GSTR 3B Monthly Summary'!M23-'3B As Per Books - Monthly'!M23</f>
        <v>0</v>
      </c>
      <c r="N23" s="20">
        <f>+'GSTR 3B Monthly Summary'!N23-'3B As Per Books - Monthly'!N23</f>
        <v>0</v>
      </c>
      <c r="O23" s="20">
        <f>+'GSTR 3B Monthly Summary'!O23-'3B As Per Books - Monthly'!O23</f>
        <v>0</v>
      </c>
      <c r="P23" s="20">
        <f>+'GSTR 3B Monthly Summary'!P23-'3B As Per Books - Monthly'!P23</f>
        <v>0</v>
      </c>
      <c r="Q23" s="20">
        <f>+'GSTR 3B Monthly Summary'!Q23-'3B As Per Books - Monthly'!Q23</f>
        <v>0</v>
      </c>
      <c r="R23" s="16">
        <f>+'GSTR 3B Monthly Summary'!R23-'3B As Per Books - Monthly'!R23</f>
        <v>0</v>
      </c>
      <c r="S23" s="16">
        <f>+'GSTR 3B Monthly Summary'!S23-'3B As Per Books - Monthly'!S23</f>
        <v>0</v>
      </c>
      <c r="T23" s="16">
        <f>+'GSTR 3B Monthly Summary'!T23-'3B As Per Books - Monthly'!T23</f>
        <v>0</v>
      </c>
      <c r="U23" s="16">
        <f>+'GSTR 3B Monthly Summary'!U23-'3B As Per Books - Monthly'!U23</f>
        <v>0</v>
      </c>
      <c r="V23" s="16">
        <f>+'GSTR 3B Monthly Summary'!V23-'3B As Per Books - Monthly'!V23</f>
        <v>0</v>
      </c>
      <c r="W23" s="16">
        <f>+'GSTR 3B Monthly Summary'!W23-'3B As Per Books - Monthly'!W23</f>
        <v>0</v>
      </c>
      <c r="X23" s="16">
        <f>+'GSTR 3B Monthly Summary'!X23-'3B As Per Books - Monthly'!X23</f>
        <v>0</v>
      </c>
      <c r="Y23" s="16">
        <f>+'GSTR 3B Monthly Summary'!Y23-'3B As Per Books - Monthly'!Y23</f>
        <v>0</v>
      </c>
    </row>
    <row r="24" spans="1:25">
      <c r="A24" s="4">
        <f t="shared" ref="A24:A27" si="5">EOMONTH(A23,1)</f>
        <v>43555</v>
      </c>
      <c r="B24" s="11">
        <f>+'GSTR 3B Monthly Summary'!B24-'3B As Per Books - Monthly'!B24</f>
        <v>0</v>
      </c>
      <c r="C24" s="11">
        <f>+'GSTR 3B Monthly Summary'!C24-'3B As Per Books - Monthly'!C24</f>
        <v>0</v>
      </c>
      <c r="D24" s="11">
        <f>+'GSTR 3B Monthly Summary'!D24-'3B As Per Books - Monthly'!D24</f>
        <v>0</v>
      </c>
      <c r="E24" s="11">
        <f>+'GSTR 3B Monthly Summary'!E24-'3B As Per Books - Monthly'!E24</f>
        <v>0</v>
      </c>
      <c r="F24" s="11">
        <f>+'GSTR 3B Monthly Summary'!F24-'3B As Per Books - Monthly'!F24</f>
        <v>0</v>
      </c>
      <c r="G24" s="11">
        <f>+'GSTR 3B Monthly Summary'!G24-'3B As Per Books - Monthly'!G24</f>
        <v>0</v>
      </c>
      <c r="H24" s="11">
        <f>+'GSTR 3B Monthly Summary'!H24-'3B As Per Books - Monthly'!H24</f>
        <v>0</v>
      </c>
      <c r="I24" s="11">
        <f>+'GSTR 3B Monthly Summary'!I24-'3B As Per Books - Monthly'!I24</f>
        <v>0</v>
      </c>
      <c r="J24" s="20">
        <f>+'GSTR 3B Monthly Summary'!J24-'3B As Per Books - Monthly'!J24</f>
        <v>0</v>
      </c>
      <c r="K24" s="20">
        <f>+'GSTR 3B Monthly Summary'!K24-'3B As Per Books - Monthly'!K24</f>
        <v>0</v>
      </c>
      <c r="L24" s="20">
        <f>+'GSTR 3B Monthly Summary'!L24-'3B As Per Books - Monthly'!L24</f>
        <v>0</v>
      </c>
      <c r="M24" s="20">
        <f>+'GSTR 3B Monthly Summary'!M24-'3B As Per Books - Monthly'!M24</f>
        <v>0</v>
      </c>
      <c r="N24" s="20">
        <f>+'GSTR 3B Monthly Summary'!N24-'3B As Per Books - Monthly'!N24</f>
        <v>0</v>
      </c>
      <c r="O24" s="20">
        <f>+'GSTR 3B Monthly Summary'!O24-'3B As Per Books - Monthly'!O24</f>
        <v>0</v>
      </c>
      <c r="P24" s="20">
        <f>+'GSTR 3B Monthly Summary'!P24-'3B As Per Books - Monthly'!P24</f>
        <v>0</v>
      </c>
      <c r="Q24" s="20">
        <f>+'GSTR 3B Monthly Summary'!Q24-'3B As Per Books - Monthly'!Q24</f>
        <v>0</v>
      </c>
      <c r="R24" s="16">
        <f>+'GSTR 3B Monthly Summary'!R24-'3B As Per Books - Monthly'!R24</f>
        <v>0</v>
      </c>
      <c r="S24" s="16">
        <f>+'GSTR 3B Monthly Summary'!S24-'3B As Per Books - Monthly'!S24</f>
        <v>0</v>
      </c>
      <c r="T24" s="16">
        <f>+'GSTR 3B Monthly Summary'!T24-'3B As Per Books - Monthly'!T24</f>
        <v>0</v>
      </c>
      <c r="U24" s="16">
        <f>+'GSTR 3B Monthly Summary'!U24-'3B As Per Books - Monthly'!U24</f>
        <v>0</v>
      </c>
      <c r="V24" s="16">
        <f>+'GSTR 3B Monthly Summary'!V24-'3B As Per Books - Monthly'!V24</f>
        <v>0</v>
      </c>
      <c r="W24" s="16">
        <f>+'GSTR 3B Monthly Summary'!W24-'3B As Per Books - Monthly'!W24</f>
        <v>0</v>
      </c>
      <c r="X24" s="16">
        <f>+'GSTR 3B Monthly Summary'!X24-'3B As Per Books - Monthly'!X24</f>
        <v>0</v>
      </c>
      <c r="Y24" s="16">
        <f>+'GSTR 3B Monthly Summary'!Y24-'3B As Per Books - Monthly'!Y24</f>
        <v>0</v>
      </c>
    </row>
    <row r="25" spans="1:25">
      <c r="A25" s="4">
        <f t="shared" si="5"/>
        <v>43585</v>
      </c>
      <c r="B25" s="11">
        <f>+'GSTR 3B Monthly Summary'!B25-'3B As Per Books - Monthly'!B25</f>
        <v>0</v>
      </c>
      <c r="C25" s="11">
        <f>+'GSTR 3B Monthly Summary'!C25-'3B As Per Books - Monthly'!C25</f>
        <v>0</v>
      </c>
      <c r="D25" s="11">
        <f>+'GSTR 3B Monthly Summary'!D25-'3B As Per Books - Monthly'!D25</f>
        <v>0</v>
      </c>
      <c r="E25" s="11">
        <f>+'GSTR 3B Monthly Summary'!E25-'3B As Per Books - Monthly'!E25</f>
        <v>0</v>
      </c>
      <c r="F25" s="11">
        <f>+'GSTR 3B Monthly Summary'!F25-'3B As Per Books - Monthly'!F25</f>
        <v>0</v>
      </c>
      <c r="G25" s="11">
        <f>+'GSTR 3B Monthly Summary'!G25-'3B As Per Books - Monthly'!G25</f>
        <v>0</v>
      </c>
      <c r="H25" s="11">
        <f>+'GSTR 3B Monthly Summary'!H25-'3B As Per Books - Monthly'!H25</f>
        <v>0</v>
      </c>
      <c r="I25" s="11">
        <f>+'GSTR 3B Monthly Summary'!I25-'3B As Per Books - Monthly'!I25</f>
        <v>0</v>
      </c>
      <c r="J25" s="20">
        <f>+'GSTR 3B Monthly Summary'!J25-'3B As Per Books - Monthly'!J25</f>
        <v>0</v>
      </c>
      <c r="K25" s="20">
        <f>+'GSTR 3B Monthly Summary'!K25-'3B As Per Books - Monthly'!K25</f>
        <v>0</v>
      </c>
      <c r="L25" s="20">
        <f>+'GSTR 3B Monthly Summary'!L25-'3B As Per Books - Monthly'!L25</f>
        <v>0</v>
      </c>
      <c r="M25" s="20">
        <f>+'GSTR 3B Monthly Summary'!M25-'3B As Per Books - Monthly'!M25</f>
        <v>0</v>
      </c>
      <c r="N25" s="20">
        <f>+'GSTR 3B Monthly Summary'!N25-'3B As Per Books - Monthly'!N25</f>
        <v>0</v>
      </c>
      <c r="O25" s="20">
        <f>+'GSTR 3B Monthly Summary'!O25-'3B As Per Books - Monthly'!O25</f>
        <v>0</v>
      </c>
      <c r="P25" s="20">
        <f>+'GSTR 3B Monthly Summary'!P25-'3B As Per Books - Monthly'!P25</f>
        <v>0</v>
      </c>
      <c r="Q25" s="20">
        <f>+'GSTR 3B Monthly Summary'!Q25-'3B As Per Books - Monthly'!Q25</f>
        <v>0</v>
      </c>
      <c r="R25" s="16">
        <f>+'GSTR 3B Monthly Summary'!R25-'3B As Per Books - Monthly'!R25</f>
        <v>0</v>
      </c>
      <c r="S25" s="16">
        <f>+'GSTR 3B Monthly Summary'!S25-'3B As Per Books - Monthly'!S25</f>
        <v>0</v>
      </c>
      <c r="T25" s="16">
        <f>+'GSTR 3B Monthly Summary'!T25-'3B As Per Books - Monthly'!T25</f>
        <v>0</v>
      </c>
      <c r="U25" s="16">
        <f>+'GSTR 3B Monthly Summary'!U25-'3B As Per Books - Monthly'!U25</f>
        <v>0</v>
      </c>
      <c r="V25" s="16">
        <f>+'GSTR 3B Monthly Summary'!V25-'3B As Per Books - Monthly'!V25</f>
        <v>0</v>
      </c>
      <c r="W25" s="16">
        <f>+'GSTR 3B Monthly Summary'!W25-'3B As Per Books - Monthly'!W25</f>
        <v>0</v>
      </c>
      <c r="X25" s="16">
        <f>+'GSTR 3B Monthly Summary'!X25-'3B As Per Books - Monthly'!X25</f>
        <v>0</v>
      </c>
      <c r="Y25" s="16">
        <f>+'GSTR 3B Monthly Summary'!Y25-'3B As Per Books - Monthly'!Y25</f>
        <v>0</v>
      </c>
    </row>
    <row r="26" spans="1:25">
      <c r="A26" s="4">
        <f t="shared" si="5"/>
        <v>43616</v>
      </c>
      <c r="B26" s="11">
        <f>+'GSTR 3B Monthly Summary'!B26-'3B As Per Books - Monthly'!B26</f>
        <v>0</v>
      </c>
      <c r="C26" s="11">
        <f>+'GSTR 3B Monthly Summary'!C26-'3B As Per Books - Monthly'!C26</f>
        <v>0</v>
      </c>
      <c r="D26" s="11">
        <f>+'GSTR 3B Monthly Summary'!D26-'3B As Per Books - Monthly'!D26</f>
        <v>0</v>
      </c>
      <c r="E26" s="11">
        <f>+'GSTR 3B Monthly Summary'!E26-'3B As Per Books - Monthly'!E26</f>
        <v>0</v>
      </c>
      <c r="F26" s="11">
        <f>+'GSTR 3B Monthly Summary'!F26-'3B As Per Books - Monthly'!F26</f>
        <v>0</v>
      </c>
      <c r="G26" s="11">
        <f>+'GSTR 3B Monthly Summary'!G26-'3B As Per Books - Monthly'!G26</f>
        <v>0</v>
      </c>
      <c r="H26" s="11">
        <f>+'GSTR 3B Monthly Summary'!H26-'3B As Per Books - Monthly'!H26</f>
        <v>0</v>
      </c>
      <c r="I26" s="11">
        <f>+'GSTR 3B Monthly Summary'!I26-'3B As Per Books - Monthly'!I26</f>
        <v>0</v>
      </c>
      <c r="J26" s="20">
        <f>+'GSTR 3B Monthly Summary'!J26-'3B As Per Books - Monthly'!J26</f>
        <v>0</v>
      </c>
      <c r="K26" s="20">
        <f>+'GSTR 3B Monthly Summary'!K26-'3B As Per Books - Monthly'!K26</f>
        <v>0</v>
      </c>
      <c r="L26" s="20">
        <f>+'GSTR 3B Monthly Summary'!L26-'3B As Per Books - Monthly'!L26</f>
        <v>0</v>
      </c>
      <c r="M26" s="20">
        <f>+'GSTR 3B Monthly Summary'!M26-'3B As Per Books - Monthly'!M26</f>
        <v>0</v>
      </c>
      <c r="N26" s="20">
        <f>+'GSTR 3B Monthly Summary'!N26-'3B As Per Books - Monthly'!N26</f>
        <v>0</v>
      </c>
      <c r="O26" s="20">
        <f>+'GSTR 3B Monthly Summary'!O26-'3B As Per Books - Monthly'!O26</f>
        <v>0</v>
      </c>
      <c r="P26" s="20">
        <f>+'GSTR 3B Monthly Summary'!P26-'3B As Per Books - Monthly'!P26</f>
        <v>0</v>
      </c>
      <c r="Q26" s="20">
        <f>+'GSTR 3B Monthly Summary'!Q26-'3B As Per Books - Monthly'!Q26</f>
        <v>0</v>
      </c>
      <c r="R26" s="16">
        <f>+'GSTR 3B Monthly Summary'!R26-'3B As Per Books - Monthly'!R26</f>
        <v>0</v>
      </c>
      <c r="S26" s="16">
        <f>+'GSTR 3B Monthly Summary'!S26-'3B As Per Books - Monthly'!S26</f>
        <v>0</v>
      </c>
      <c r="T26" s="16">
        <f>+'GSTR 3B Monthly Summary'!T26-'3B As Per Books - Monthly'!T26</f>
        <v>0</v>
      </c>
      <c r="U26" s="16">
        <f>+'GSTR 3B Monthly Summary'!U26-'3B As Per Books - Monthly'!U26</f>
        <v>0</v>
      </c>
      <c r="V26" s="16">
        <f>+'GSTR 3B Monthly Summary'!V26-'3B As Per Books - Monthly'!V26</f>
        <v>0</v>
      </c>
      <c r="W26" s="16">
        <f>+'GSTR 3B Monthly Summary'!W26-'3B As Per Books - Monthly'!W26</f>
        <v>0</v>
      </c>
      <c r="X26" s="16">
        <f>+'GSTR 3B Monthly Summary'!X26-'3B As Per Books - Monthly'!X26</f>
        <v>0</v>
      </c>
      <c r="Y26" s="16">
        <f>+'GSTR 3B Monthly Summary'!Y26-'3B As Per Books - Monthly'!Y26</f>
        <v>0</v>
      </c>
    </row>
    <row r="27" spans="1:25">
      <c r="A27" s="4">
        <f t="shared" si="5"/>
        <v>43646</v>
      </c>
      <c r="B27" s="11">
        <f>+'GSTR 3B Monthly Summary'!B27-'3B As Per Books - Monthly'!B27</f>
        <v>0</v>
      </c>
      <c r="C27" s="11">
        <f>+'GSTR 3B Monthly Summary'!C27-'3B As Per Books - Monthly'!C27</f>
        <v>0</v>
      </c>
      <c r="D27" s="11">
        <f>+'GSTR 3B Monthly Summary'!D27-'3B As Per Books - Monthly'!D27</f>
        <v>0</v>
      </c>
      <c r="E27" s="11">
        <f>+'GSTR 3B Monthly Summary'!E27-'3B As Per Books - Monthly'!E27</f>
        <v>0</v>
      </c>
      <c r="F27" s="11">
        <f>+'GSTR 3B Monthly Summary'!F27-'3B As Per Books - Monthly'!F27</f>
        <v>0</v>
      </c>
      <c r="G27" s="11">
        <f>+'GSTR 3B Monthly Summary'!G27-'3B As Per Books - Monthly'!G27</f>
        <v>0</v>
      </c>
      <c r="H27" s="11">
        <f>+'GSTR 3B Monthly Summary'!H27-'3B As Per Books - Monthly'!H27</f>
        <v>0</v>
      </c>
      <c r="I27" s="11">
        <f>+'GSTR 3B Monthly Summary'!I27-'3B As Per Books - Monthly'!I27</f>
        <v>0</v>
      </c>
      <c r="J27" s="20">
        <f>+'GSTR 3B Monthly Summary'!J27-'3B As Per Books - Monthly'!J27</f>
        <v>0</v>
      </c>
      <c r="K27" s="20">
        <f>+'GSTR 3B Monthly Summary'!K27-'3B As Per Books - Monthly'!K27</f>
        <v>0</v>
      </c>
      <c r="L27" s="20">
        <f>+'GSTR 3B Monthly Summary'!L27-'3B As Per Books - Monthly'!L27</f>
        <v>0</v>
      </c>
      <c r="M27" s="20">
        <f>+'GSTR 3B Monthly Summary'!M27-'3B As Per Books - Monthly'!M27</f>
        <v>0</v>
      </c>
      <c r="N27" s="20">
        <f>+'GSTR 3B Monthly Summary'!N27-'3B As Per Books - Monthly'!N27</f>
        <v>0</v>
      </c>
      <c r="O27" s="20">
        <f>+'GSTR 3B Monthly Summary'!O27-'3B As Per Books - Monthly'!O27</f>
        <v>0</v>
      </c>
      <c r="P27" s="20">
        <f>+'GSTR 3B Monthly Summary'!P27-'3B As Per Books - Monthly'!P27</f>
        <v>0</v>
      </c>
      <c r="Q27" s="20">
        <f>+'GSTR 3B Monthly Summary'!Q27-'3B As Per Books - Monthly'!Q27</f>
        <v>0</v>
      </c>
      <c r="R27" s="16">
        <f>+'GSTR 3B Monthly Summary'!R27-'3B As Per Books - Monthly'!R27</f>
        <v>0</v>
      </c>
      <c r="S27" s="16">
        <f>+'GSTR 3B Monthly Summary'!S27-'3B As Per Books - Monthly'!S27</f>
        <v>0</v>
      </c>
      <c r="T27" s="16">
        <f>+'GSTR 3B Monthly Summary'!T27-'3B As Per Books - Monthly'!T27</f>
        <v>0</v>
      </c>
      <c r="U27" s="16">
        <f>+'GSTR 3B Monthly Summary'!U27-'3B As Per Books - Monthly'!U27</f>
        <v>0</v>
      </c>
      <c r="V27" s="16">
        <f>+'GSTR 3B Monthly Summary'!V27-'3B As Per Books - Monthly'!V27</f>
        <v>0</v>
      </c>
      <c r="W27" s="16">
        <f>+'GSTR 3B Monthly Summary'!W27-'3B As Per Books - Monthly'!W27</f>
        <v>0</v>
      </c>
      <c r="X27" s="16">
        <f>+'GSTR 3B Monthly Summary'!X27-'3B As Per Books - Monthly'!X27</f>
        <v>0</v>
      </c>
      <c r="Y27" s="16">
        <f>+'GSTR 3B Monthly Summary'!Y27-'3B As Per Books - Monthly'!Y27</f>
        <v>0</v>
      </c>
    </row>
    <row r="28" spans="1:25">
      <c r="A28" s="4">
        <f t="shared" ref="A28:A30" si="6">EOMONTH(A27,1)</f>
        <v>43677</v>
      </c>
      <c r="B28" s="11">
        <f>+'GSTR 3B Monthly Summary'!B28-'3B As Per Books - Monthly'!B28</f>
        <v>0</v>
      </c>
      <c r="C28" s="11">
        <f>+'GSTR 3B Monthly Summary'!C28-'3B As Per Books - Monthly'!C28</f>
        <v>0</v>
      </c>
      <c r="D28" s="11">
        <f>+'GSTR 3B Monthly Summary'!D28-'3B As Per Books - Monthly'!D28</f>
        <v>0</v>
      </c>
      <c r="E28" s="11">
        <f>+'GSTR 3B Monthly Summary'!E28-'3B As Per Books - Monthly'!E28</f>
        <v>0</v>
      </c>
      <c r="F28" s="11">
        <f>+'GSTR 3B Monthly Summary'!F28-'3B As Per Books - Monthly'!F28</f>
        <v>0</v>
      </c>
      <c r="G28" s="11">
        <f>+'GSTR 3B Monthly Summary'!G28-'3B As Per Books - Monthly'!G28</f>
        <v>0</v>
      </c>
      <c r="H28" s="11">
        <f>+'GSTR 3B Monthly Summary'!H28-'3B As Per Books - Monthly'!H28</f>
        <v>0</v>
      </c>
      <c r="I28" s="11">
        <f>+'GSTR 3B Monthly Summary'!I28-'3B As Per Books - Monthly'!I28</f>
        <v>0</v>
      </c>
      <c r="J28" s="20">
        <f>+'GSTR 3B Monthly Summary'!J28-'3B As Per Books - Monthly'!J28</f>
        <v>0</v>
      </c>
      <c r="K28" s="20">
        <f>+'GSTR 3B Monthly Summary'!K28-'3B As Per Books - Monthly'!K28</f>
        <v>0</v>
      </c>
      <c r="L28" s="20">
        <f>+'GSTR 3B Monthly Summary'!L28-'3B As Per Books - Monthly'!L28</f>
        <v>0</v>
      </c>
      <c r="M28" s="20">
        <f>+'GSTR 3B Monthly Summary'!M28-'3B As Per Books - Monthly'!M28</f>
        <v>0</v>
      </c>
      <c r="N28" s="20">
        <f>+'GSTR 3B Monthly Summary'!N28-'3B As Per Books - Monthly'!N28</f>
        <v>0</v>
      </c>
      <c r="O28" s="20">
        <f>+'GSTR 3B Monthly Summary'!O28-'3B As Per Books - Monthly'!O28</f>
        <v>0</v>
      </c>
      <c r="P28" s="20">
        <f>+'GSTR 3B Monthly Summary'!P28-'3B As Per Books - Monthly'!P28</f>
        <v>0</v>
      </c>
      <c r="Q28" s="20">
        <f>+'GSTR 3B Monthly Summary'!Q28-'3B As Per Books - Monthly'!Q28</f>
        <v>0</v>
      </c>
      <c r="R28" s="16">
        <f>+'GSTR 3B Monthly Summary'!R28-'3B As Per Books - Monthly'!R28</f>
        <v>0</v>
      </c>
      <c r="S28" s="16">
        <f>+'GSTR 3B Monthly Summary'!S28-'3B As Per Books - Monthly'!S28</f>
        <v>0</v>
      </c>
      <c r="T28" s="16">
        <f>+'GSTR 3B Monthly Summary'!T28-'3B As Per Books - Monthly'!T28</f>
        <v>0</v>
      </c>
      <c r="U28" s="16">
        <f>+'GSTR 3B Monthly Summary'!U28-'3B As Per Books - Monthly'!U28</f>
        <v>0</v>
      </c>
      <c r="V28" s="16">
        <f>+'GSTR 3B Monthly Summary'!V28-'3B As Per Books - Monthly'!V28</f>
        <v>0</v>
      </c>
      <c r="W28" s="16">
        <f>+'GSTR 3B Monthly Summary'!W28-'3B As Per Books - Monthly'!W28</f>
        <v>0</v>
      </c>
      <c r="X28" s="16">
        <f>+'GSTR 3B Monthly Summary'!X28-'3B As Per Books - Monthly'!X28</f>
        <v>0</v>
      </c>
      <c r="Y28" s="16">
        <f>+'GSTR 3B Monthly Summary'!Y28-'3B As Per Books - Monthly'!Y28</f>
        <v>0</v>
      </c>
    </row>
    <row r="29" spans="1:25">
      <c r="A29" s="4">
        <f t="shared" si="6"/>
        <v>43708</v>
      </c>
      <c r="B29" s="11">
        <f>+'GSTR 3B Monthly Summary'!B29-'3B As Per Books - Monthly'!B29</f>
        <v>0</v>
      </c>
      <c r="C29" s="11">
        <f>+'GSTR 3B Monthly Summary'!C29-'3B As Per Books - Monthly'!C29</f>
        <v>0</v>
      </c>
      <c r="D29" s="11">
        <f>+'GSTR 3B Monthly Summary'!D29-'3B As Per Books - Monthly'!D29</f>
        <v>0</v>
      </c>
      <c r="E29" s="11">
        <f>+'GSTR 3B Monthly Summary'!E29-'3B As Per Books - Monthly'!E29</f>
        <v>0</v>
      </c>
      <c r="F29" s="11">
        <f>+'GSTR 3B Monthly Summary'!F29-'3B As Per Books - Monthly'!F29</f>
        <v>0</v>
      </c>
      <c r="G29" s="11">
        <f>+'GSTR 3B Monthly Summary'!G29-'3B As Per Books - Monthly'!G29</f>
        <v>0</v>
      </c>
      <c r="H29" s="11">
        <f>+'GSTR 3B Monthly Summary'!H29-'3B As Per Books - Monthly'!H29</f>
        <v>0</v>
      </c>
      <c r="I29" s="11">
        <f>+'GSTR 3B Monthly Summary'!I29-'3B As Per Books - Monthly'!I29</f>
        <v>0</v>
      </c>
      <c r="J29" s="20">
        <f>+'GSTR 3B Monthly Summary'!J29-'3B As Per Books - Monthly'!J29</f>
        <v>0</v>
      </c>
      <c r="K29" s="20">
        <f>+'GSTR 3B Monthly Summary'!K29-'3B As Per Books - Monthly'!K29</f>
        <v>0</v>
      </c>
      <c r="L29" s="20">
        <f>+'GSTR 3B Monthly Summary'!L29-'3B As Per Books - Monthly'!L29</f>
        <v>0</v>
      </c>
      <c r="M29" s="20">
        <f>+'GSTR 3B Monthly Summary'!M29-'3B As Per Books - Monthly'!M29</f>
        <v>0</v>
      </c>
      <c r="N29" s="20">
        <f>+'GSTR 3B Monthly Summary'!N29-'3B As Per Books - Monthly'!N29</f>
        <v>0</v>
      </c>
      <c r="O29" s="20">
        <f>+'GSTR 3B Monthly Summary'!O29-'3B As Per Books - Monthly'!O29</f>
        <v>0</v>
      </c>
      <c r="P29" s="20">
        <f>+'GSTR 3B Monthly Summary'!P29-'3B As Per Books - Monthly'!P29</f>
        <v>0</v>
      </c>
      <c r="Q29" s="20">
        <f>+'GSTR 3B Monthly Summary'!Q29-'3B As Per Books - Monthly'!Q29</f>
        <v>0</v>
      </c>
      <c r="R29" s="16">
        <f>+'GSTR 3B Monthly Summary'!R29-'3B As Per Books - Monthly'!R29</f>
        <v>0</v>
      </c>
      <c r="S29" s="16">
        <f>+'GSTR 3B Monthly Summary'!S29-'3B As Per Books - Monthly'!S29</f>
        <v>0</v>
      </c>
      <c r="T29" s="16">
        <f>+'GSTR 3B Monthly Summary'!T29-'3B As Per Books - Monthly'!T29</f>
        <v>0</v>
      </c>
      <c r="U29" s="16">
        <f>+'GSTR 3B Monthly Summary'!U29-'3B As Per Books - Monthly'!U29</f>
        <v>0</v>
      </c>
      <c r="V29" s="16">
        <f>+'GSTR 3B Monthly Summary'!V29-'3B As Per Books - Monthly'!V29</f>
        <v>0</v>
      </c>
      <c r="W29" s="16">
        <f>+'GSTR 3B Monthly Summary'!W29-'3B As Per Books - Monthly'!W29</f>
        <v>0</v>
      </c>
      <c r="X29" s="16">
        <f>+'GSTR 3B Monthly Summary'!X29-'3B As Per Books - Monthly'!X29</f>
        <v>0</v>
      </c>
      <c r="Y29" s="16">
        <f>+'GSTR 3B Monthly Summary'!Y29-'3B As Per Books - Monthly'!Y29</f>
        <v>0</v>
      </c>
    </row>
    <row r="30" spans="1:25">
      <c r="A30" s="4">
        <f t="shared" si="6"/>
        <v>43738</v>
      </c>
      <c r="B30" s="11">
        <f>+'GSTR 3B Monthly Summary'!B30-'3B As Per Books - Monthly'!B30</f>
        <v>0</v>
      </c>
      <c r="C30" s="11">
        <f>+'GSTR 3B Monthly Summary'!C30-'3B As Per Books - Monthly'!C30</f>
        <v>0</v>
      </c>
      <c r="D30" s="11">
        <f>+'GSTR 3B Monthly Summary'!D30-'3B As Per Books - Monthly'!D30</f>
        <v>0</v>
      </c>
      <c r="E30" s="11">
        <f>+'GSTR 3B Monthly Summary'!E30-'3B As Per Books - Monthly'!E30</f>
        <v>0</v>
      </c>
      <c r="F30" s="11">
        <f>+'GSTR 3B Monthly Summary'!F30-'3B As Per Books - Monthly'!F30</f>
        <v>0</v>
      </c>
      <c r="G30" s="11">
        <f>+'GSTR 3B Monthly Summary'!G30-'3B As Per Books - Monthly'!G30</f>
        <v>0</v>
      </c>
      <c r="H30" s="11">
        <f>+'GSTR 3B Monthly Summary'!H30-'3B As Per Books - Monthly'!H30</f>
        <v>0</v>
      </c>
      <c r="I30" s="11">
        <f>+'GSTR 3B Monthly Summary'!I30-'3B As Per Books - Monthly'!I30</f>
        <v>0</v>
      </c>
      <c r="J30" s="20">
        <f>+'GSTR 3B Monthly Summary'!J30-'3B As Per Books - Monthly'!J30</f>
        <v>0</v>
      </c>
      <c r="K30" s="20">
        <f>+'GSTR 3B Monthly Summary'!K30-'3B As Per Books - Monthly'!K30</f>
        <v>0</v>
      </c>
      <c r="L30" s="20">
        <f>+'GSTR 3B Monthly Summary'!L30-'3B As Per Books - Monthly'!L30</f>
        <v>0</v>
      </c>
      <c r="M30" s="20">
        <f>+'GSTR 3B Monthly Summary'!M30-'3B As Per Books - Monthly'!M30</f>
        <v>0</v>
      </c>
      <c r="N30" s="20">
        <f>+'GSTR 3B Monthly Summary'!N30-'3B As Per Books - Monthly'!N30</f>
        <v>0</v>
      </c>
      <c r="O30" s="20">
        <f>+'GSTR 3B Monthly Summary'!O30-'3B As Per Books - Monthly'!O30</f>
        <v>0</v>
      </c>
      <c r="P30" s="20">
        <f>+'GSTR 3B Monthly Summary'!P30-'3B As Per Books - Monthly'!P30</f>
        <v>0</v>
      </c>
      <c r="Q30" s="20">
        <f>+'GSTR 3B Monthly Summary'!Q30-'3B As Per Books - Monthly'!Q30</f>
        <v>0</v>
      </c>
      <c r="R30" s="16">
        <f>+'GSTR 3B Monthly Summary'!R30-'3B As Per Books - Monthly'!R30</f>
        <v>0</v>
      </c>
      <c r="S30" s="16">
        <f>+'GSTR 3B Monthly Summary'!S30-'3B As Per Books - Monthly'!S30</f>
        <v>0</v>
      </c>
      <c r="T30" s="16">
        <f>+'GSTR 3B Monthly Summary'!T30-'3B As Per Books - Monthly'!T30</f>
        <v>0</v>
      </c>
      <c r="U30" s="16">
        <f>+'GSTR 3B Monthly Summary'!U30-'3B As Per Books - Monthly'!U30</f>
        <v>0</v>
      </c>
      <c r="V30" s="16">
        <f>+'GSTR 3B Monthly Summary'!V30-'3B As Per Books - Monthly'!V30</f>
        <v>0</v>
      </c>
      <c r="W30" s="16">
        <f>+'GSTR 3B Monthly Summary'!W30-'3B As Per Books - Monthly'!W30</f>
        <v>0</v>
      </c>
      <c r="X30" s="16">
        <f>+'GSTR 3B Monthly Summary'!X30-'3B As Per Books - Monthly'!X30</f>
        <v>0</v>
      </c>
      <c r="Y30" s="16">
        <f>+'GSTR 3B Monthly Summary'!Y30-'3B As Per Books - Monthly'!Y30</f>
        <v>0</v>
      </c>
    </row>
    <row r="31" spans="1:25">
      <c r="A31" s="378" t="str">
        <f>IF(YEAR(ye)=2018,"",EOMONTH(A30,1))</f>
        <v/>
      </c>
      <c r="B31" s="11" t="str">
        <f>IF(A31="","",I30)</f>
        <v/>
      </c>
      <c r="C31" s="11">
        <f>+'GSTR 3B Monthly Summary'!C31-'3B As Per Books - Monthly'!C31</f>
        <v>0</v>
      </c>
      <c r="D31" s="11">
        <f>+'GSTR 3B Monthly Summary'!D31-'3B As Per Books - Monthly'!D31</f>
        <v>0</v>
      </c>
      <c r="E31" s="11">
        <f>+'GSTR 3B Monthly Summary'!E31-'3B As Per Books - Monthly'!E31</f>
        <v>0</v>
      </c>
      <c r="F31" s="11">
        <f>+'GSTR 3B Monthly Summary'!F31-'3B As Per Books - Monthly'!F31</f>
        <v>0</v>
      </c>
      <c r="G31" s="11">
        <f>+'GSTR 3B Monthly Summary'!G31-'3B As Per Books - Monthly'!G31</f>
        <v>0</v>
      </c>
      <c r="H31" s="11">
        <f>+'GSTR 3B Monthly Summary'!H31-'3B As Per Books - Monthly'!H31</f>
        <v>0</v>
      </c>
      <c r="I31" s="11">
        <f>+'GSTR 3B Monthly Summary'!I31-'3B As Per Books - Monthly'!I31</f>
        <v>0</v>
      </c>
      <c r="J31" s="20" t="str">
        <f>IF(A31="","",Q30)</f>
        <v/>
      </c>
      <c r="K31" s="20">
        <f>+'GSTR 3B Monthly Summary'!K31-'3B As Per Books - Monthly'!K31</f>
        <v>0</v>
      </c>
      <c r="L31" s="20">
        <f>+'GSTR 3B Monthly Summary'!L31-'3B As Per Books - Monthly'!L31</f>
        <v>0</v>
      </c>
      <c r="M31" s="20">
        <f>+'GSTR 3B Monthly Summary'!M31-'3B As Per Books - Monthly'!M31</f>
        <v>0</v>
      </c>
      <c r="N31" s="20">
        <f>+'GSTR 3B Monthly Summary'!N31-'3B As Per Books - Monthly'!N31</f>
        <v>0</v>
      </c>
      <c r="O31" s="20">
        <f>+'GSTR 3B Monthly Summary'!O31-'3B As Per Books - Monthly'!O31</f>
        <v>0</v>
      </c>
      <c r="P31" s="20">
        <f>+'GSTR 3B Monthly Summary'!P31-'3B As Per Books - Monthly'!P31</f>
        <v>0</v>
      </c>
      <c r="Q31" s="20">
        <f>+'GSTR 3B Monthly Summary'!Q31-'3B As Per Books - Monthly'!Q31</f>
        <v>0</v>
      </c>
      <c r="R31" s="16" t="str">
        <f>IF(A31="","",Y30)</f>
        <v/>
      </c>
      <c r="S31" s="16">
        <f>+'GSTR 3B Monthly Summary'!S31-'3B As Per Books - Monthly'!S31</f>
        <v>0</v>
      </c>
      <c r="T31" s="16">
        <f>+'GSTR 3B Monthly Summary'!T31-'3B As Per Books - Monthly'!T31</f>
        <v>0</v>
      </c>
      <c r="U31" s="16">
        <f>+'GSTR 3B Monthly Summary'!U31-'3B As Per Books - Monthly'!U31</f>
        <v>0</v>
      </c>
      <c r="V31" s="16">
        <f>+'GSTR 3B Monthly Summary'!V31-'3B As Per Books - Monthly'!V31</f>
        <v>0</v>
      </c>
      <c r="W31" s="16">
        <f>+'GSTR 3B Monthly Summary'!W31-'3B As Per Books - Monthly'!W31</f>
        <v>0</v>
      </c>
      <c r="X31" s="16">
        <f>+'GSTR 3B Monthly Summary'!X31-'3B As Per Books - Monthly'!X31</f>
        <v>0</v>
      </c>
      <c r="Y31" s="16">
        <f>+'GSTR 3B Monthly Summary'!Y31-'3B As Per Books - Monthly'!Y31</f>
        <v>0</v>
      </c>
    </row>
    <row r="32" spans="1:25">
      <c r="A32" s="378" t="str">
        <f>IF(YEAR(ye)=2018,"",EOMONTH(A31,1))</f>
        <v/>
      </c>
      <c r="B32" s="11" t="str">
        <f t="shared" ref="B32:B33" si="7">IF(A32="","",I31)</f>
        <v/>
      </c>
      <c r="C32" s="11">
        <f>+'GSTR 3B Monthly Summary'!C32-'3B As Per Books - Monthly'!C32</f>
        <v>0</v>
      </c>
      <c r="D32" s="11">
        <f>+'GSTR 3B Monthly Summary'!D32-'3B As Per Books - Monthly'!D32</f>
        <v>0</v>
      </c>
      <c r="E32" s="11">
        <f>+'GSTR 3B Monthly Summary'!E32-'3B As Per Books - Monthly'!E32</f>
        <v>0</v>
      </c>
      <c r="F32" s="11">
        <f>+'GSTR 3B Monthly Summary'!F32-'3B As Per Books - Monthly'!F32</f>
        <v>0</v>
      </c>
      <c r="G32" s="11">
        <f>+'GSTR 3B Monthly Summary'!G32-'3B As Per Books - Monthly'!G32</f>
        <v>0</v>
      </c>
      <c r="H32" s="11">
        <f>+'GSTR 3B Monthly Summary'!H32-'3B As Per Books - Monthly'!H32</f>
        <v>0</v>
      </c>
      <c r="I32" s="11">
        <f>+'GSTR 3B Monthly Summary'!I32-'3B As Per Books - Monthly'!I32</f>
        <v>0</v>
      </c>
      <c r="J32" s="20" t="str">
        <f t="shared" ref="J32:J33" si="8">IF(A32="","",Q31)</f>
        <v/>
      </c>
      <c r="K32" s="20">
        <f>+'GSTR 3B Monthly Summary'!K32-'3B As Per Books - Monthly'!K32</f>
        <v>0</v>
      </c>
      <c r="L32" s="20">
        <f>+'GSTR 3B Monthly Summary'!L32-'3B As Per Books - Monthly'!L32</f>
        <v>0</v>
      </c>
      <c r="M32" s="20">
        <f>+'GSTR 3B Monthly Summary'!M32-'3B As Per Books - Monthly'!M32</f>
        <v>0</v>
      </c>
      <c r="N32" s="20">
        <f>+'GSTR 3B Monthly Summary'!N32-'3B As Per Books - Monthly'!N32</f>
        <v>0</v>
      </c>
      <c r="O32" s="20">
        <f>+'GSTR 3B Monthly Summary'!O32-'3B As Per Books - Monthly'!O32</f>
        <v>0</v>
      </c>
      <c r="P32" s="20">
        <f>+'GSTR 3B Monthly Summary'!P32-'3B As Per Books - Monthly'!P32</f>
        <v>0</v>
      </c>
      <c r="Q32" s="20">
        <f>+'GSTR 3B Monthly Summary'!Q32-'3B As Per Books - Monthly'!Q32</f>
        <v>0</v>
      </c>
      <c r="R32" s="16" t="str">
        <f t="shared" ref="R32:R33" si="9">IF(A32="","",Y31)</f>
        <v/>
      </c>
      <c r="S32" s="16">
        <f>+'GSTR 3B Monthly Summary'!S32-'3B As Per Books - Monthly'!S32</f>
        <v>0</v>
      </c>
      <c r="T32" s="16">
        <f>+'GSTR 3B Monthly Summary'!T32-'3B As Per Books - Monthly'!T32</f>
        <v>0</v>
      </c>
      <c r="U32" s="16">
        <f>+'GSTR 3B Monthly Summary'!U32-'3B As Per Books - Monthly'!U32</f>
        <v>0</v>
      </c>
      <c r="V32" s="16">
        <f>+'GSTR 3B Monthly Summary'!V32-'3B As Per Books - Monthly'!V32</f>
        <v>0</v>
      </c>
      <c r="W32" s="16">
        <f>+'GSTR 3B Monthly Summary'!W32-'3B As Per Books - Monthly'!W32</f>
        <v>0</v>
      </c>
      <c r="X32" s="16">
        <f>+'GSTR 3B Monthly Summary'!X32-'3B As Per Books - Monthly'!X32</f>
        <v>0</v>
      </c>
      <c r="Y32" s="16">
        <f>+'GSTR 3B Monthly Summary'!Y32-'3B As Per Books - Monthly'!Y32</f>
        <v>0</v>
      </c>
    </row>
    <row r="33" spans="1:25">
      <c r="A33" s="378" t="str">
        <f>IF(YEAR(ye)=2018,"",EOMONTH(A32,1))</f>
        <v/>
      </c>
      <c r="B33" s="11" t="str">
        <f t="shared" si="7"/>
        <v/>
      </c>
      <c r="C33" s="11">
        <f>+'GSTR 3B Monthly Summary'!C33-'3B As Per Books - Monthly'!C33</f>
        <v>0</v>
      </c>
      <c r="D33" s="11">
        <f>+'GSTR 3B Monthly Summary'!D33-'3B As Per Books - Monthly'!D33</f>
        <v>0</v>
      </c>
      <c r="E33" s="11">
        <f>+'GSTR 3B Monthly Summary'!E33-'3B As Per Books - Monthly'!E33</f>
        <v>0</v>
      </c>
      <c r="F33" s="11">
        <f>+'GSTR 3B Monthly Summary'!F33-'3B As Per Books - Monthly'!F33</f>
        <v>0</v>
      </c>
      <c r="G33" s="11">
        <f>+'GSTR 3B Monthly Summary'!G33-'3B As Per Books - Monthly'!G33</f>
        <v>0</v>
      </c>
      <c r="H33" s="11">
        <f>+'GSTR 3B Monthly Summary'!H33-'3B As Per Books - Monthly'!H33</f>
        <v>0</v>
      </c>
      <c r="I33" s="11">
        <f>+'GSTR 3B Monthly Summary'!I33-'3B As Per Books - Monthly'!I33</f>
        <v>0</v>
      </c>
      <c r="J33" s="20" t="str">
        <f t="shared" si="8"/>
        <v/>
      </c>
      <c r="K33" s="20">
        <f>+'GSTR 3B Monthly Summary'!K33-'3B As Per Books - Monthly'!K33</f>
        <v>0</v>
      </c>
      <c r="L33" s="20">
        <f>+'GSTR 3B Monthly Summary'!L33-'3B As Per Books - Monthly'!L33</f>
        <v>0</v>
      </c>
      <c r="M33" s="20">
        <f>+'GSTR 3B Monthly Summary'!M33-'3B As Per Books - Monthly'!M33</f>
        <v>0</v>
      </c>
      <c r="N33" s="20">
        <f>+'GSTR 3B Monthly Summary'!N33-'3B As Per Books - Monthly'!N33</f>
        <v>0</v>
      </c>
      <c r="O33" s="20">
        <f>+'GSTR 3B Monthly Summary'!O33-'3B As Per Books - Monthly'!O33</f>
        <v>0</v>
      </c>
      <c r="P33" s="20">
        <f>+'GSTR 3B Monthly Summary'!P33-'3B As Per Books - Monthly'!P33</f>
        <v>0</v>
      </c>
      <c r="Q33" s="20">
        <f>+'GSTR 3B Monthly Summary'!Q33-'3B As Per Books - Monthly'!Q33</f>
        <v>0</v>
      </c>
      <c r="R33" s="16" t="str">
        <f t="shared" si="9"/>
        <v/>
      </c>
      <c r="S33" s="16">
        <f>+'GSTR 3B Monthly Summary'!S33-'3B As Per Books - Monthly'!S33</f>
        <v>0</v>
      </c>
      <c r="T33" s="16">
        <f>+'GSTR 3B Monthly Summary'!T33-'3B As Per Books - Monthly'!T33</f>
        <v>0</v>
      </c>
      <c r="U33" s="16">
        <f>+'GSTR 3B Monthly Summary'!U33-'3B As Per Books - Monthly'!U33</f>
        <v>0</v>
      </c>
      <c r="V33" s="16">
        <f>+'GSTR 3B Monthly Summary'!V33-'3B As Per Books - Monthly'!V33</f>
        <v>0</v>
      </c>
      <c r="W33" s="16">
        <f>+'GSTR 3B Monthly Summary'!W33-'3B As Per Books - Monthly'!W33</f>
        <v>0</v>
      </c>
      <c r="X33" s="16">
        <f>+'GSTR 3B Monthly Summary'!X33-'3B As Per Books - Monthly'!X33</f>
        <v>0</v>
      </c>
      <c r="Y33" s="16">
        <f>+'GSTR 3B Monthly Summary'!Y33-'3B As Per Books - Monthly'!Y33</f>
        <v>0</v>
      </c>
    </row>
    <row r="34" spans="1:25" ht="13.5" thickBot="1">
      <c r="A34" s="47"/>
      <c r="B34" s="48"/>
      <c r="C34" s="49">
        <f>SUM(C22:C33)</f>
        <v>0</v>
      </c>
      <c r="D34" s="49">
        <f>SUM(D22:D33)</f>
        <v>0</v>
      </c>
      <c r="E34" s="50">
        <f t="shared" ref="E34:G34" si="10">SUM(E22:E33)</f>
        <v>0</v>
      </c>
      <c r="F34" s="50"/>
      <c r="G34" s="50">
        <f t="shared" si="10"/>
        <v>0</v>
      </c>
      <c r="H34" s="50">
        <f>SUM(H22:H33)</f>
        <v>0</v>
      </c>
      <c r="I34" s="64"/>
      <c r="J34" s="51"/>
      <c r="K34" s="52">
        <f>SUM(K22:K33)</f>
        <v>0</v>
      </c>
      <c r="L34" s="52">
        <f>SUM(L22:L33)</f>
        <v>0</v>
      </c>
      <c r="M34" s="53">
        <f t="shared" ref="M34:O34" si="11">SUM(M22:M33)</f>
        <v>0</v>
      </c>
      <c r="N34" s="53"/>
      <c r="O34" s="53">
        <f t="shared" si="11"/>
        <v>0</v>
      </c>
      <c r="P34" s="53">
        <f>SUM(P22:P33)</f>
        <v>0</v>
      </c>
      <c r="Q34" s="74"/>
      <c r="R34" s="104"/>
      <c r="S34" s="105">
        <f>SUM(S22:S33)</f>
        <v>0</v>
      </c>
      <c r="T34" s="105">
        <f>SUM(T22:T33)</f>
        <v>0</v>
      </c>
      <c r="U34" s="106">
        <f t="shared" ref="U34:W34" si="12">SUM(U22:U33)</f>
        <v>0</v>
      </c>
      <c r="V34" s="106"/>
      <c r="W34" s="106">
        <f t="shared" si="12"/>
        <v>0</v>
      </c>
      <c r="X34" s="106">
        <f>SUM(X22:X33)</f>
        <v>0</v>
      </c>
      <c r="Y34" s="107"/>
    </row>
    <row r="35" spans="1:25" ht="13.5" thickBot="1"/>
    <row r="36" spans="1:25">
      <c r="A36" s="596" t="s">
        <v>0</v>
      </c>
      <c r="B36" s="480" t="s">
        <v>32</v>
      </c>
      <c r="C36" s="481"/>
      <c r="D36" s="481"/>
      <c r="E36" s="482"/>
      <c r="F36" s="613" t="s">
        <v>28</v>
      </c>
      <c r="G36" s="614"/>
      <c r="H36" s="614"/>
      <c r="I36" s="614"/>
      <c r="J36" s="614"/>
      <c r="K36" s="614"/>
      <c r="L36" s="614"/>
      <c r="M36" s="615"/>
    </row>
    <row r="37" spans="1:25" ht="12.75" customHeight="1">
      <c r="A37" s="597"/>
      <c r="B37" s="467" t="s">
        <v>33</v>
      </c>
      <c r="C37" s="468"/>
      <c r="D37" s="599" t="s">
        <v>35</v>
      </c>
      <c r="E37" s="600"/>
      <c r="F37" s="550" t="s">
        <v>29</v>
      </c>
      <c r="G37" s="551"/>
      <c r="H37" s="551"/>
      <c r="I37" s="551"/>
      <c r="J37" s="557" t="s">
        <v>30</v>
      </c>
      <c r="K37" s="557"/>
      <c r="L37" s="557"/>
      <c r="M37" s="558"/>
    </row>
    <row r="38" spans="1:25">
      <c r="A38" s="597"/>
      <c r="B38" s="469"/>
      <c r="C38" s="470"/>
      <c r="D38" s="601"/>
      <c r="E38" s="602"/>
      <c r="F38" s="550"/>
      <c r="G38" s="551"/>
      <c r="H38" s="551"/>
      <c r="I38" s="551"/>
      <c r="J38" s="557"/>
      <c r="K38" s="557"/>
      <c r="L38" s="557"/>
      <c r="M38" s="558"/>
    </row>
    <row r="39" spans="1:25">
      <c r="A39" s="598"/>
      <c r="B39" s="26" t="s">
        <v>34</v>
      </c>
      <c r="C39" s="27" t="s">
        <v>48</v>
      </c>
      <c r="D39" s="32" t="s">
        <v>34</v>
      </c>
      <c r="E39" s="33" t="s">
        <v>48</v>
      </c>
      <c r="F39" s="30" t="s">
        <v>8</v>
      </c>
      <c r="G39" s="31" t="s">
        <v>9</v>
      </c>
      <c r="H39" s="31" t="s">
        <v>10</v>
      </c>
      <c r="I39" s="31" t="s">
        <v>31</v>
      </c>
      <c r="J39" s="32" t="s">
        <v>8</v>
      </c>
      <c r="K39" s="32" t="s">
        <v>9</v>
      </c>
      <c r="L39" s="32" t="s">
        <v>10</v>
      </c>
      <c r="M39" s="33" t="s">
        <v>31</v>
      </c>
    </row>
    <row r="40" spans="1:25">
      <c r="A40" s="4" t="str">
        <f>TEXT(s_period,"MMM-YY")</f>
        <v>Jan-17</v>
      </c>
      <c r="B40" s="18">
        <f>+'GSTR 3B Monthly Summary'!B40-'3B As Per Books - Monthly'!B40</f>
        <v>0</v>
      </c>
      <c r="C40" s="18">
        <f>+'GSTR 3B Monthly Summary'!C40-'3B As Per Books - Monthly'!C40</f>
        <v>0</v>
      </c>
      <c r="D40" s="14">
        <f>+'GSTR 3B Monthly Summary'!D40-'3B As Per Books - Monthly'!D40</f>
        <v>0</v>
      </c>
      <c r="E40" s="14">
        <f>+'GSTR 3B Monthly Summary'!E40-'3B As Per Books - Monthly'!E40</f>
        <v>0</v>
      </c>
      <c r="F40" s="7">
        <f>+'GSTR 3B Monthly Summary'!F40-'3B As Per Books - Monthly'!F40</f>
        <v>0</v>
      </c>
      <c r="G40" s="7">
        <f>+'GSTR 3B Monthly Summary'!G40-'3B As Per Books - Monthly'!G40</f>
        <v>0</v>
      </c>
      <c r="H40" s="7">
        <f>+'GSTR 3B Monthly Summary'!H40-'3B As Per Books - Monthly'!H40</f>
        <v>0</v>
      </c>
      <c r="I40" s="7">
        <f>+'GSTR 3B Monthly Summary'!I40-'3B As Per Books - Monthly'!I40</f>
        <v>0</v>
      </c>
      <c r="J40" s="14">
        <f>+'GSTR 3B Monthly Summary'!J40-'3B As Per Books - Monthly'!J40</f>
        <v>0</v>
      </c>
      <c r="K40" s="14">
        <f>+'GSTR 3B Monthly Summary'!K40-'3B As Per Books - Monthly'!K40</f>
        <v>0</v>
      </c>
      <c r="L40" s="14">
        <f>+'GSTR 3B Monthly Summary'!L40-'3B As Per Books - Monthly'!L40</f>
        <v>0</v>
      </c>
      <c r="M40" s="14">
        <f>+'GSTR 3B Monthly Summary'!M40-'3B As Per Books - Monthly'!M40</f>
        <v>0</v>
      </c>
    </row>
    <row r="41" spans="1:25">
      <c r="A41" s="4">
        <f>EOMONTH(A40,1)</f>
        <v>43524</v>
      </c>
      <c r="B41" s="18">
        <f>+'GSTR 3B Monthly Summary'!B41-'3B As Per Books - Monthly'!B41</f>
        <v>0</v>
      </c>
      <c r="C41" s="18">
        <f>+'GSTR 3B Monthly Summary'!C41-'3B As Per Books - Monthly'!C41</f>
        <v>0</v>
      </c>
      <c r="D41" s="14">
        <f>+'GSTR 3B Monthly Summary'!D41-'3B As Per Books - Monthly'!D41</f>
        <v>0</v>
      </c>
      <c r="E41" s="14">
        <f>+'GSTR 3B Monthly Summary'!E41-'3B As Per Books - Monthly'!E41</f>
        <v>0</v>
      </c>
      <c r="F41" s="7">
        <f>+'GSTR 3B Monthly Summary'!F41-'3B As Per Books - Monthly'!F41</f>
        <v>0</v>
      </c>
      <c r="G41" s="7">
        <f>+'GSTR 3B Monthly Summary'!G41-'3B As Per Books - Monthly'!G41</f>
        <v>0</v>
      </c>
      <c r="H41" s="7">
        <f>+'GSTR 3B Monthly Summary'!H41-'3B As Per Books - Monthly'!H41</f>
        <v>0</v>
      </c>
      <c r="I41" s="7">
        <f>+'GSTR 3B Monthly Summary'!I41-'3B As Per Books - Monthly'!I41</f>
        <v>0</v>
      </c>
      <c r="J41" s="14">
        <f>+'GSTR 3B Monthly Summary'!J41-'3B As Per Books - Monthly'!J41</f>
        <v>0</v>
      </c>
      <c r="K41" s="14">
        <f>+'GSTR 3B Monthly Summary'!K41-'3B As Per Books - Monthly'!K41</f>
        <v>0</v>
      </c>
      <c r="L41" s="14">
        <f>+'GSTR 3B Monthly Summary'!L41-'3B As Per Books - Monthly'!L41</f>
        <v>0</v>
      </c>
      <c r="M41" s="14">
        <f>+'GSTR 3B Monthly Summary'!M41-'3B As Per Books - Monthly'!M41</f>
        <v>0</v>
      </c>
    </row>
    <row r="42" spans="1:25">
      <c r="A42" s="4">
        <f t="shared" ref="A42:A45" si="13">EOMONTH(A41,1)</f>
        <v>43555</v>
      </c>
      <c r="B42" s="18">
        <f>+'GSTR 3B Monthly Summary'!B42-'3B As Per Books - Monthly'!B42</f>
        <v>0</v>
      </c>
      <c r="C42" s="18">
        <f>+'GSTR 3B Monthly Summary'!C42-'3B As Per Books - Monthly'!C42</f>
        <v>0</v>
      </c>
      <c r="D42" s="14">
        <f>+'GSTR 3B Monthly Summary'!D42-'3B As Per Books - Monthly'!D42</f>
        <v>0</v>
      </c>
      <c r="E42" s="14">
        <f>+'GSTR 3B Monthly Summary'!E42-'3B As Per Books - Monthly'!E42</f>
        <v>0</v>
      </c>
      <c r="F42" s="7">
        <f>+'GSTR 3B Monthly Summary'!F42-'3B As Per Books - Monthly'!F42</f>
        <v>0</v>
      </c>
      <c r="G42" s="7">
        <f>+'GSTR 3B Monthly Summary'!G42-'3B As Per Books - Monthly'!G42</f>
        <v>0</v>
      </c>
      <c r="H42" s="7">
        <f>+'GSTR 3B Monthly Summary'!H42-'3B As Per Books - Monthly'!H42</f>
        <v>0</v>
      </c>
      <c r="I42" s="7">
        <f>+'GSTR 3B Monthly Summary'!I42-'3B As Per Books - Monthly'!I42</f>
        <v>0</v>
      </c>
      <c r="J42" s="14">
        <f>+'GSTR 3B Monthly Summary'!J42-'3B As Per Books - Monthly'!J42</f>
        <v>0</v>
      </c>
      <c r="K42" s="14">
        <f>+'GSTR 3B Monthly Summary'!K42-'3B As Per Books - Monthly'!K42</f>
        <v>0</v>
      </c>
      <c r="L42" s="14">
        <f>+'GSTR 3B Monthly Summary'!L42-'3B As Per Books - Monthly'!L42</f>
        <v>0</v>
      </c>
      <c r="M42" s="14">
        <f>+'GSTR 3B Monthly Summary'!M42-'3B As Per Books - Monthly'!M42</f>
        <v>0</v>
      </c>
    </row>
    <row r="43" spans="1:25">
      <c r="A43" s="4">
        <f t="shared" si="13"/>
        <v>43585</v>
      </c>
      <c r="B43" s="18">
        <f>+'GSTR 3B Monthly Summary'!B43-'3B As Per Books - Monthly'!B43</f>
        <v>0</v>
      </c>
      <c r="C43" s="18">
        <f>+'GSTR 3B Monthly Summary'!C43-'3B As Per Books - Monthly'!C43</f>
        <v>0</v>
      </c>
      <c r="D43" s="14">
        <f>+'GSTR 3B Monthly Summary'!D43-'3B As Per Books - Monthly'!D43</f>
        <v>0</v>
      </c>
      <c r="E43" s="14">
        <f>+'GSTR 3B Monthly Summary'!E43-'3B As Per Books - Monthly'!E43</f>
        <v>0</v>
      </c>
      <c r="F43" s="7">
        <f>+'GSTR 3B Monthly Summary'!F43-'3B As Per Books - Monthly'!F43</f>
        <v>0</v>
      </c>
      <c r="G43" s="7">
        <f>+'GSTR 3B Monthly Summary'!G43-'3B As Per Books - Monthly'!G43</f>
        <v>0</v>
      </c>
      <c r="H43" s="7">
        <f>+'GSTR 3B Monthly Summary'!H43-'3B As Per Books - Monthly'!H43</f>
        <v>0</v>
      </c>
      <c r="I43" s="7">
        <f>+'GSTR 3B Monthly Summary'!I43-'3B As Per Books - Monthly'!I43</f>
        <v>0</v>
      </c>
      <c r="J43" s="14">
        <f>+'GSTR 3B Monthly Summary'!J43-'3B As Per Books - Monthly'!J43</f>
        <v>0</v>
      </c>
      <c r="K43" s="14">
        <f>+'GSTR 3B Monthly Summary'!K43-'3B As Per Books - Monthly'!K43</f>
        <v>0</v>
      </c>
      <c r="L43" s="14">
        <f>+'GSTR 3B Monthly Summary'!L43-'3B As Per Books - Monthly'!L43</f>
        <v>0</v>
      </c>
      <c r="M43" s="14">
        <f>+'GSTR 3B Monthly Summary'!M43-'3B As Per Books - Monthly'!M43</f>
        <v>0</v>
      </c>
    </row>
    <row r="44" spans="1:25">
      <c r="A44" s="4">
        <f t="shared" si="13"/>
        <v>43616</v>
      </c>
      <c r="B44" s="18">
        <f>+'GSTR 3B Monthly Summary'!B44-'3B As Per Books - Monthly'!B44</f>
        <v>0</v>
      </c>
      <c r="C44" s="18">
        <f>+'GSTR 3B Monthly Summary'!C44-'3B As Per Books - Monthly'!C44</f>
        <v>0</v>
      </c>
      <c r="D44" s="14">
        <f>+'GSTR 3B Monthly Summary'!D44-'3B As Per Books - Monthly'!D44</f>
        <v>0</v>
      </c>
      <c r="E44" s="14">
        <f>+'GSTR 3B Monthly Summary'!E44-'3B As Per Books - Monthly'!E44</f>
        <v>0</v>
      </c>
      <c r="F44" s="7">
        <f>+'GSTR 3B Monthly Summary'!F44-'3B As Per Books - Monthly'!F44</f>
        <v>0</v>
      </c>
      <c r="G44" s="7">
        <f>+'GSTR 3B Monthly Summary'!G44-'3B As Per Books - Monthly'!G44</f>
        <v>0</v>
      </c>
      <c r="H44" s="7">
        <f>+'GSTR 3B Monthly Summary'!H44-'3B As Per Books - Monthly'!H44</f>
        <v>0</v>
      </c>
      <c r="I44" s="7">
        <f>+'GSTR 3B Monthly Summary'!I44-'3B As Per Books - Monthly'!I44</f>
        <v>0</v>
      </c>
      <c r="J44" s="14">
        <f>+'GSTR 3B Monthly Summary'!J44-'3B As Per Books - Monthly'!J44</f>
        <v>0</v>
      </c>
      <c r="K44" s="14">
        <f>+'GSTR 3B Monthly Summary'!K44-'3B As Per Books - Monthly'!K44</f>
        <v>0</v>
      </c>
      <c r="L44" s="14">
        <f>+'GSTR 3B Monthly Summary'!L44-'3B As Per Books - Monthly'!L44</f>
        <v>0</v>
      </c>
      <c r="M44" s="14">
        <f>+'GSTR 3B Monthly Summary'!M44-'3B As Per Books - Monthly'!M44</f>
        <v>0</v>
      </c>
    </row>
    <row r="45" spans="1:25">
      <c r="A45" s="4">
        <f t="shared" si="13"/>
        <v>43646</v>
      </c>
      <c r="B45" s="18">
        <f>+'GSTR 3B Monthly Summary'!B45-'3B As Per Books - Monthly'!B45</f>
        <v>0</v>
      </c>
      <c r="C45" s="18">
        <f>+'GSTR 3B Monthly Summary'!C45-'3B As Per Books - Monthly'!C45</f>
        <v>0</v>
      </c>
      <c r="D45" s="14">
        <f>+'GSTR 3B Monthly Summary'!D45-'3B As Per Books - Monthly'!D45</f>
        <v>0</v>
      </c>
      <c r="E45" s="14">
        <f>+'GSTR 3B Monthly Summary'!E45-'3B As Per Books - Monthly'!E45</f>
        <v>0</v>
      </c>
      <c r="F45" s="7">
        <f>+'GSTR 3B Monthly Summary'!F45-'3B As Per Books - Monthly'!F45</f>
        <v>0</v>
      </c>
      <c r="G45" s="7">
        <f>+'GSTR 3B Monthly Summary'!G45-'3B As Per Books - Monthly'!G45</f>
        <v>0</v>
      </c>
      <c r="H45" s="7">
        <f>+'GSTR 3B Monthly Summary'!H45-'3B As Per Books - Monthly'!H45</f>
        <v>0</v>
      </c>
      <c r="I45" s="7">
        <f>+'GSTR 3B Monthly Summary'!I45-'3B As Per Books - Monthly'!I45</f>
        <v>0</v>
      </c>
      <c r="J45" s="14">
        <f>+'GSTR 3B Monthly Summary'!J45-'3B As Per Books - Monthly'!J45</f>
        <v>0</v>
      </c>
      <c r="K45" s="14">
        <f>+'GSTR 3B Monthly Summary'!K45-'3B As Per Books - Monthly'!K45</f>
        <v>0</v>
      </c>
      <c r="L45" s="14">
        <f>+'GSTR 3B Monthly Summary'!L45-'3B As Per Books - Monthly'!L45</f>
        <v>0</v>
      </c>
      <c r="M45" s="14">
        <f>+'GSTR 3B Monthly Summary'!M45-'3B As Per Books - Monthly'!M45</f>
        <v>0</v>
      </c>
    </row>
    <row r="46" spans="1:25">
      <c r="A46" s="4">
        <f t="shared" ref="A46:A48" si="14">EOMONTH(A45,1)</f>
        <v>43677</v>
      </c>
      <c r="B46" s="18">
        <f>+'GSTR 3B Monthly Summary'!B46-'3B As Per Books - Monthly'!B46</f>
        <v>0</v>
      </c>
      <c r="C46" s="18">
        <f>+'GSTR 3B Monthly Summary'!C46-'3B As Per Books - Monthly'!C46</f>
        <v>0</v>
      </c>
      <c r="D46" s="14">
        <f>+'GSTR 3B Monthly Summary'!D46-'3B As Per Books - Monthly'!D46</f>
        <v>0</v>
      </c>
      <c r="E46" s="14">
        <f>+'GSTR 3B Monthly Summary'!E46-'3B As Per Books - Monthly'!E46</f>
        <v>0</v>
      </c>
      <c r="F46" s="7">
        <f>+'GSTR 3B Monthly Summary'!F46-'3B As Per Books - Monthly'!F46</f>
        <v>0</v>
      </c>
      <c r="G46" s="7">
        <f>+'GSTR 3B Monthly Summary'!G46-'3B As Per Books - Monthly'!G46</f>
        <v>0</v>
      </c>
      <c r="H46" s="7">
        <f>+'GSTR 3B Monthly Summary'!H46-'3B As Per Books - Monthly'!H46</f>
        <v>0</v>
      </c>
      <c r="I46" s="7">
        <f>+'GSTR 3B Monthly Summary'!I46-'3B As Per Books - Monthly'!I46</f>
        <v>0</v>
      </c>
      <c r="J46" s="14">
        <f>+'GSTR 3B Monthly Summary'!J46-'3B As Per Books - Monthly'!J46</f>
        <v>0</v>
      </c>
      <c r="K46" s="14">
        <f>+'GSTR 3B Monthly Summary'!K46-'3B As Per Books - Monthly'!K46</f>
        <v>0</v>
      </c>
      <c r="L46" s="14">
        <f>+'GSTR 3B Monthly Summary'!L46-'3B As Per Books - Monthly'!L46</f>
        <v>0</v>
      </c>
      <c r="M46" s="14">
        <f>+'GSTR 3B Monthly Summary'!M46-'3B As Per Books - Monthly'!M46</f>
        <v>0</v>
      </c>
    </row>
    <row r="47" spans="1:25">
      <c r="A47" s="4">
        <f t="shared" si="14"/>
        <v>43708</v>
      </c>
      <c r="B47" s="18">
        <f>+'GSTR 3B Monthly Summary'!B47-'3B As Per Books - Monthly'!B47</f>
        <v>0</v>
      </c>
      <c r="C47" s="18">
        <f>+'GSTR 3B Monthly Summary'!C47-'3B As Per Books - Monthly'!C47</f>
        <v>0</v>
      </c>
      <c r="D47" s="14">
        <f>+'GSTR 3B Monthly Summary'!D47-'3B As Per Books - Monthly'!D47</f>
        <v>0</v>
      </c>
      <c r="E47" s="14">
        <f>+'GSTR 3B Monthly Summary'!E47-'3B As Per Books - Monthly'!E47</f>
        <v>0</v>
      </c>
      <c r="F47" s="7">
        <f>+'GSTR 3B Monthly Summary'!F47-'3B As Per Books - Monthly'!F47</f>
        <v>0</v>
      </c>
      <c r="G47" s="7">
        <f>+'GSTR 3B Monthly Summary'!G47-'3B As Per Books - Monthly'!G47</f>
        <v>0</v>
      </c>
      <c r="H47" s="7">
        <f>+'GSTR 3B Monthly Summary'!H47-'3B As Per Books - Monthly'!H47</f>
        <v>0</v>
      </c>
      <c r="I47" s="7">
        <f>+'GSTR 3B Monthly Summary'!I47-'3B As Per Books - Monthly'!I47</f>
        <v>0</v>
      </c>
      <c r="J47" s="14">
        <f>+'GSTR 3B Monthly Summary'!J47-'3B As Per Books - Monthly'!J47</f>
        <v>0</v>
      </c>
      <c r="K47" s="14">
        <f>+'GSTR 3B Monthly Summary'!K47-'3B As Per Books - Monthly'!K47</f>
        <v>0</v>
      </c>
      <c r="L47" s="14">
        <f>+'GSTR 3B Monthly Summary'!L47-'3B As Per Books - Monthly'!L47</f>
        <v>0</v>
      </c>
      <c r="M47" s="14">
        <f>+'GSTR 3B Monthly Summary'!M47-'3B As Per Books - Monthly'!M47</f>
        <v>0</v>
      </c>
    </row>
    <row r="48" spans="1:25">
      <c r="A48" s="4">
        <f t="shared" si="14"/>
        <v>43738</v>
      </c>
      <c r="B48" s="18">
        <f>+'GSTR 3B Monthly Summary'!B48-'3B As Per Books - Monthly'!B48</f>
        <v>0</v>
      </c>
      <c r="C48" s="18">
        <f>+'GSTR 3B Monthly Summary'!C48-'3B As Per Books - Monthly'!C48</f>
        <v>0</v>
      </c>
      <c r="D48" s="14">
        <f>+'GSTR 3B Monthly Summary'!D48-'3B As Per Books - Monthly'!D48</f>
        <v>0</v>
      </c>
      <c r="E48" s="14">
        <f>+'GSTR 3B Monthly Summary'!E48-'3B As Per Books - Monthly'!E48</f>
        <v>0</v>
      </c>
      <c r="F48" s="7">
        <f>+'GSTR 3B Monthly Summary'!F48-'3B As Per Books - Monthly'!F48</f>
        <v>0</v>
      </c>
      <c r="G48" s="7">
        <f>+'GSTR 3B Monthly Summary'!G48-'3B As Per Books - Monthly'!G48</f>
        <v>0</v>
      </c>
      <c r="H48" s="7">
        <f>+'GSTR 3B Monthly Summary'!H48-'3B As Per Books - Monthly'!H48</f>
        <v>0</v>
      </c>
      <c r="I48" s="7">
        <f>+'GSTR 3B Monthly Summary'!I48-'3B As Per Books - Monthly'!I48</f>
        <v>0</v>
      </c>
      <c r="J48" s="14">
        <f>+'GSTR 3B Monthly Summary'!J48-'3B As Per Books - Monthly'!J48</f>
        <v>0</v>
      </c>
      <c r="K48" s="14">
        <f>+'GSTR 3B Monthly Summary'!K48-'3B As Per Books - Monthly'!K48</f>
        <v>0</v>
      </c>
      <c r="L48" s="14">
        <f>+'GSTR 3B Monthly Summary'!L48-'3B As Per Books - Monthly'!L48</f>
        <v>0</v>
      </c>
      <c r="M48" s="14">
        <f>+'GSTR 3B Monthly Summary'!M48-'3B As Per Books - Monthly'!M48</f>
        <v>0</v>
      </c>
    </row>
    <row r="49" spans="1:15">
      <c r="A49" s="378" t="str">
        <f>IF(YEAR(ye)=2018,"",EOMONTH(A48,1))</f>
        <v/>
      </c>
      <c r="B49" s="18">
        <f>+'GSTR 3B Monthly Summary'!B49-'3B As Per Books - Monthly'!B49</f>
        <v>0</v>
      </c>
      <c r="C49" s="18">
        <f>+'GSTR 3B Monthly Summary'!C49-'3B As Per Books - Monthly'!C49</f>
        <v>0</v>
      </c>
      <c r="D49" s="14">
        <f>+'GSTR 3B Monthly Summary'!D49-'3B As Per Books - Monthly'!D49</f>
        <v>0</v>
      </c>
      <c r="E49" s="14">
        <f>+'GSTR 3B Monthly Summary'!E49-'3B As Per Books - Monthly'!E49</f>
        <v>0</v>
      </c>
      <c r="F49" s="7">
        <f>+'GSTR 3B Monthly Summary'!F49-'3B As Per Books - Monthly'!F49</f>
        <v>0</v>
      </c>
      <c r="G49" s="7">
        <f>+'GSTR 3B Monthly Summary'!G49-'3B As Per Books - Monthly'!G49</f>
        <v>0</v>
      </c>
      <c r="H49" s="7">
        <f>+'GSTR 3B Monthly Summary'!H49-'3B As Per Books - Monthly'!H49</f>
        <v>0</v>
      </c>
      <c r="I49" s="7">
        <f>+'GSTR 3B Monthly Summary'!I49-'3B As Per Books - Monthly'!I49</f>
        <v>0</v>
      </c>
      <c r="J49" s="14">
        <f>+'GSTR 3B Monthly Summary'!J49-'3B As Per Books - Monthly'!J49</f>
        <v>0</v>
      </c>
      <c r="K49" s="14">
        <f>+'GSTR 3B Monthly Summary'!K49-'3B As Per Books - Monthly'!K49</f>
        <v>0</v>
      </c>
      <c r="L49" s="14">
        <f>+'GSTR 3B Monthly Summary'!L49-'3B As Per Books - Monthly'!L49</f>
        <v>0</v>
      </c>
      <c r="M49" s="14">
        <f>+'GSTR 3B Monthly Summary'!M49-'3B As Per Books - Monthly'!M49</f>
        <v>0</v>
      </c>
    </row>
    <row r="50" spans="1:15">
      <c r="A50" s="378" t="str">
        <f>IF(YEAR(ye)=2018,"",EOMONTH(A49,1))</f>
        <v/>
      </c>
      <c r="B50" s="18">
        <f>+'GSTR 3B Monthly Summary'!B50-'3B As Per Books - Monthly'!B50</f>
        <v>0</v>
      </c>
      <c r="C50" s="18">
        <f>+'GSTR 3B Monthly Summary'!C50-'3B As Per Books - Monthly'!C50</f>
        <v>0</v>
      </c>
      <c r="D50" s="14">
        <f>+'GSTR 3B Monthly Summary'!D50-'3B As Per Books - Monthly'!D50</f>
        <v>0</v>
      </c>
      <c r="E50" s="14">
        <f>+'GSTR 3B Monthly Summary'!E50-'3B As Per Books - Monthly'!E50</f>
        <v>0</v>
      </c>
      <c r="F50" s="7">
        <f>+'GSTR 3B Monthly Summary'!F50-'3B As Per Books - Monthly'!F50</f>
        <v>0</v>
      </c>
      <c r="G50" s="7">
        <f>+'GSTR 3B Monthly Summary'!G50-'3B As Per Books - Monthly'!G50</f>
        <v>0</v>
      </c>
      <c r="H50" s="7">
        <f>+'GSTR 3B Monthly Summary'!H50-'3B As Per Books - Monthly'!H50</f>
        <v>0</v>
      </c>
      <c r="I50" s="7">
        <f>+'GSTR 3B Monthly Summary'!I50-'3B As Per Books - Monthly'!I50</f>
        <v>0</v>
      </c>
      <c r="J50" s="14">
        <f>+'GSTR 3B Monthly Summary'!J50-'3B As Per Books - Monthly'!J50</f>
        <v>0</v>
      </c>
      <c r="K50" s="14">
        <f>+'GSTR 3B Monthly Summary'!K50-'3B As Per Books - Monthly'!K50</f>
        <v>0</v>
      </c>
      <c r="L50" s="14">
        <f>+'GSTR 3B Monthly Summary'!L50-'3B As Per Books - Monthly'!L50</f>
        <v>0</v>
      </c>
      <c r="M50" s="14">
        <f>+'GSTR 3B Monthly Summary'!M50-'3B As Per Books - Monthly'!M50</f>
        <v>0</v>
      </c>
    </row>
    <row r="51" spans="1:15">
      <c r="A51" s="378" t="str">
        <f>IF(YEAR(ye)=2018,"",EOMONTH(A50,1))</f>
        <v/>
      </c>
      <c r="B51" s="18">
        <f>+'GSTR 3B Monthly Summary'!B51-'3B As Per Books - Monthly'!B51</f>
        <v>0</v>
      </c>
      <c r="C51" s="18">
        <f>+'GSTR 3B Monthly Summary'!C51-'3B As Per Books - Monthly'!C51</f>
        <v>0</v>
      </c>
      <c r="D51" s="14">
        <f>+'GSTR 3B Monthly Summary'!D51-'3B As Per Books - Monthly'!D51</f>
        <v>0</v>
      </c>
      <c r="E51" s="14">
        <f>+'GSTR 3B Monthly Summary'!E51-'3B As Per Books - Monthly'!E51</f>
        <v>0</v>
      </c>
      <c r="F51" s="7">
        <f>+'GSTR 3B Monthly Summary'!F51-'3B As Per Books - Monthly'!F51</f>
        <v>0</v>
      </c>
      <c r="G51" s="7">
        <f>+'GSTR 3B Monthly Summary'!G51-'3B As Per Books - Monthly'!G51</f>
        <v>0</v>
      </c>
      <c r="H51" s="7">
        <f>+'GSTR 3B Monthly Summary'!H51-'3B As Per Books - Monthly'!H51</f>
        <v>0</v>
      </c>
      <c r="I51" s="7">
        <f>+'GSTR 3B Monthly Summary'!I51-'3B As Per Books - Monthly'!I51</f>
        <v>0</v>
      </c>
      <c r="J51" s="14">
        <f>+'GSTR 3B Monthly Summary'!J51-'3B As Per Books - Monthly'!J51</f>
        <v>0</v>
      </c>
      <c r="K51" s="14">
        <f>+'GSTR 3B Monthly Summary'!K51-'3B As Per Books - Monthly'!K51</f>
        <v>0</v>
      </c>
      <c r="L51" s="14">
        <f>+'GSTR 3B Monthly Summary'!L51-'3B As Per Books - Monthly'!L51</f>
        <v>0</v>
      </c>
      <c r="M51" s="14">
        <f>+'GSTR 3B Monthly Summary'!M51-'3B As Per Books - Monthly'!M51</f>
        <v>0</v>
      </c>
    </row>
    <row r="52" spans="1:15" ht="13.5" thickBot="1">
      <c r="A52" s="47"/>
      <c r="B52" s="57">
        <f>SUM(B40:B51)</f>
        <v>0</v>
      </c>
      <c r="C52" s="57">
        <f>SUM(C40:C51)</f>
        <v>0</v>
      </c>
      <c r="D52" s="65">
        <f>SUM(D40:D51)</f>
        <v>0</v>
      </c>
      <c r="E52" s="65">
        <f>SUM(E39:F51)</f>
        <v>0</v>
      </c>
      <c r="F52" s="60">
        <f>SUM(F40:F51)</f>
        <v>0</v>
      </c>
      <c r="G52" s="61">
        <f>SUM(G40:G51)</f>
        <v>0</v>
      </c>
      <c r="H52" s="61">
        <f>SUM(H40:H51)</f>
        <v>0</v>
      </c>
      <c r="I52" s="61">
        <f>SUM(I40:I51)</f>
        <v>0</v>
      </c>
      <c r="J52" s="62">
        <f t="shared" ref="J52:M52" si="15">SUM(J40:J51)</f>
        <v>0</v>
      </c>
      <c r="K52" s="62">
        <f t="shared" si="15"/>
        <v>0</v>
      </c>
      <c r="L52" s="62">
        <f t="shared" si="15"/>
        <v>0</v>
      </c>
      <c r="M52" s="63">
        <f t="shared" si="15"/>
        <v>0</v>
      </c>
    </row>
    <row r="53" spans="1:15" ht="13.5" thickBot="1"/>
    <row r="54" spans="1:15" ht="13.5" thickBot="1">
      <c r="A54" s="596" t="s">
        <v>0</v>
      </c>
      <c r="B54" s="477" t="s">
        <v>42</v>
      </c>
      <c r="C54" s="478"/>
      <c r="D54" s="478"/>
      <c r="E54" s="478"/>
      <c r="F54" s="478"/>
      <c r="G54" s="478"/>
      <c r="H54" s="478"/>
      <c r="I54" s="478"/>
      <c r="J54" s="478"/>
      <c r="K54" s="478"/>
      <c r="L54" s="478"/>
      <c r="M54" s="479"/>
      <c r="N54" s="5"/>
      <c r="O54" s="5"/>
    </row>
    <row r="55" spans="1:15">
      <c r="A55" s="597"/>
      <c r="B55" s="471" t="s">
        <v>44</v>
      </c>
      <c r="C55" s="472"/>
      <c r="D55" s="472"/>
      <c r="E55" s="472"/>
      <c r="F55" s="472"/>
      <c r="G55" s="472"/>
      <c r="H55" s="473"/>
      <c r="I55" s="474" t="s">
        <v>31</v>
      </c>
      <c r="J55" s="475"/>
      <c r="K55" s="475"/>
      <c r="L55" s="475"/>
      <c r="M55" s="476"/>
      <c r="N55" s="5"/>
      <c r="O55" s="5"/>
    </row>
    <row r="56" spans="1:15" ht="12.75" customHeight="1">
      <c r="A56" s="597"/>
      <c r="B56" s="513" t="s">
        <v>36</v>
      </c>
      <c r="C56" s="544" t="s">
        <v>37</v>
      </c>
      <c r="D56" s="545"/>
      <c r="E56" s="546"/>
      <c r="F56" s="540" t="s">
        <v>41</v>
      </c>
      <c r="G56" s="540" t="s">
        <v>38</v>
      </c>
      <c r="H56" s="515" t="s">
        <v>43</v>
      </c>
      <c r="I56" s="542" t="s">
        <v>36</v>
      </c>
      <c r="J56" s="529" t="s">
        <v>47</v>
      </c>
      <c r="K56" s="529" t="s">
        <v>41</v>
      </c>
      <c r="L56" s="529" t="s">
        <v>38</v>
      </c>
      <c r="M56" s="559" t="s">
        <v>43</v>
      </c>
    </row>
    <row r="57" spans="1:15">
      <c r="A57" s="598"/>
      <c r="B57" s="513"/>
      <c r="C57" s="36" t="s">
        <v>8</v>
      </c>
      <c r="D57" s="36" t="s">
        <v>40</v>
      </c>
      <c r="E57" s="36" t="s">
        <v>10</v>
      </c>
      <c r="F57" s="541"/>
      <c r="G57" s="541"/>
      <c r="H57" s="515"/>
      <c r="I57" s="543"/>
      <c r="J57" s="530"/>
      <c r="K57" s="530"/>
      <c r="L57" s="530"/>
      <c r="M57" s="560"/>
    </row>
    <row r="58" spans="1:15">
      <c r="A58" s="4" t="str">
        <f>TEXT(s_period,"MMM-YY")</f>
        <v>Jan-17</v>
      </c>
      <c r="B58" s="16">
        <f>+'GSTR 3B Monthly Summary'!B58-'3B As Per Books - Monthly'!B58</f>
        <v>0</v>
      </c>
      <c r="C58" s="8">
        <f>+'GSTR 3B Monthly Summary'!C58-'3B As Per Books - Monthly'!C58</f>
        <v>0</v>
      </c>
      <c r="D58" s="8">
        <f>+'GSTR 3B Monthly Summary'!D58-'3B As Per Books - Monthly'!D58</f>
        <v>0</v>
      </c>
      <c r="E58" s="8">
        <f>+'GSTR 3B Monthly Summary'!E58-'3B As Per Books - Monthly'!E58</f>
        <v>0</v>
      </c>
      <c r="F58" s="8">
        <f>+'GSTR 3B Monthly Summary'!F58-'3B As Per Books - Monthly'!F58</f>
        <v>0</v>
      </c>
      <c r="G58" s="8">
        <f>+'GSTR 3B Monthly Summary'!G58-'3B As Per Books - Monthly'!G58</f>
        <v>0</v>
      </c>
      <c r="H58" s="12">
        <f>+'GSTR 3B Monthly Summary'!H58-'3B As Per Books - Monthly'!H58</f>
        <v>0</v>
      </c>
      <c r="I58" s="11">
        <f>+'GSTR 3B Monthly Summary'!I58-'3B As Per Books - Monthly'!I58</f>
        <v>0</v>
      </c>
      <c r="J58" s="9">
        <f>+'GSTR 3B Monthly Summary'!J58-'3B As Per Books - Monthly'!J58</f>
        <v>0</v>
      </c>
      <c r="K58" s="9">
        <f>+'GSTR 3B Monthly Summary'!K58-'3B As Per Books - Monthly'!K58</f>
        <v>0</v>
      </c>
      <c r="L58" s="9">
        <f>+'GSTR 3B Monthly Summary'!L58-'3B As Per Books - Monthly'!L58</f>
        <v>0</v>
      </c>
      <c r="M58" s="17">
        <f>+'GSTR 3B Monthly Summary'!M58-'3B As Per Books - Monthly'!M58</f>
        <v>0</v>
      </c>
    </row>
    <row r="59" spans="1:15">
      <c r="A59" s="4">
        <f>EOMONTH(A58,1)</f>
        <v>43524</v>
      </c>
      <c r="B59" s="16">
        <f>+'GSTR 3B Monthly Summary'!B59-'3B As Per Books - Monthly'!B59</f>
        <v>0</v>
      </c>
      <c r="C59" s="8">
        <f>+'GSTR 3B Monthly Summary'!C59-'3B As Per Books - Monthly'!C59</f>
        <v>0</v>
      </c>
      <c r="D59" s="8">
        <f>+'GSTR 3B Monthly Summary'!D59-'3B As Per Books - Monthly'!D59</f>
        <v>0</v>
      </c>
      <c r="E59" s="8">
        <f>+'GSTR 3B Monthly Summary'!E59-'3B As Per Books - Monthly'!E59</f>
        <v>0</v>
      </c>
      <c r="F59" s="8">
        <f>+'GSTR 3B Monthly Summary'!F59-'3B As Per Books - Monthly'!F59</f>
        <v>0</v>
      </c>
      <c r="G59" s="8">
        <f>+'GSTR 3B Monthly Summary'!G59-'3B As Per Books - Monthly'!G59</f>
        <v>0</v>
      </c>
      <c r="H59" s="12">
        <f>+'GSTR 3B Monthly Summary'!H59-'3B As Per Books - Monthly'!H59</f>
        <v>0</v>
      </c>
      <c r="I59" s="11">
        <f>+'GSTR 3B Monthly Summary'!I59-'3B As Per Books - Monthly'!I59</f>
        <v>0</v>
      </c>
      <c r="J59" s="9">
        <f>+'GSTR 3B Monthly Summary'!J59-'3B As Per Books - Monthly'!J59</f>
        <v>0</v>
      </c>
      <c r="K59" s="9">
        <f>+'GSTR 3B Monthly Summary'!K59-'3B As Per Books - Monthly'!K59</f>
        <v>0</v>
      </c>
      <c r="L59" s="9">
        <f>+'GSTR 3B Monthly Summary'!L59-'3B As Per Books - Monthly'!L59</f>
        <v>0</v>
      </c>
      <c r="M59" s="17">
        <f>+'GSTR 3B Monthly Summary'!M59-'3B As Per Books - Monthly'!M59</f>
        <v>0</v>
      </c>
    </row>
    <row r="60" spans="1:15">
      <c r="A60" s="4">
        <f t="shared" ref="A60:A63" si="16">EOMONTH(A59,1)</f>
        <v>43555</v>
      </c>
      <c r="B60" s="16">
        <f>+'GSTR 3B Monthly Summary'!B60-'3B As Per Books - Monthly'!B60</f>
        <v>0</v>
      </c>
      <c r="C60" s="8">
        <f>+'GSTR 3B Monthly Summary'!C60-'3B As Per Books - Monthly'!C60</f>
        <v>0</v>
      </c>
      <c r="D60" s="8">
        <f>+'GSTR 3B Monthly Summary'!D60-'3B As Per Books - Monthly'!D60</f>
        <v>0</v>
      </c>
      <c r="E60" s="8">
        <f>+'GSTR 3B Monthly Summary'!E60-'3B As Per Books - Monthly'!E60</f>
        <v>0</v>
      </c>
      <c r="F60" s="8">
        <f>+'GSTR 3B Monthly Summary'!F60-'3B As Per Books - Monthly'!F60</f>
        <v>0</v>
      </c>
      <c r="G60" s="8">
        <f>+'GSTR 3B Monthly Summary'!G60-'3B As Per Books - Monthly'!G60</f>
        <v>0</v>
      </c>
      <c r="H60" s="12">
        <f>+'GSTR 3B Monthly Summary'!H60-'3B As Per Books - Monthly'!H60</f>
        <v>0</v>
      </c>
      <c r="I60" s="11">
        <f>+'GSTR 3B Monthly Summary'!I60-'3B As Per Books - Monthly'!I60</f>
        <v>0</v>
      </c>
      <c r="J60" s="9">
        <f>+'GSTR 3B Monthly Summary'!J60-'3B As Per Books - Monthly'!J60</f>
        <v>0</v>
      </c>
      <c r="K60" s="9">
        <f>+'GSTR 3B Monthly Summary'!K60-'3B As Per Books - Monthly'!K60</f>
        <v>0</v>
      </c>
      <c r="L60" s="9">
        <f>+'GSTR 3B Monthly Summary'!L60-'3B As Per Books - Monthly'!L60</f>
        <v>0</v>
      </c>
      <c r="M60" s="17">
        <f>+'GSTR 3B Monthly Summary'!M60-'3B As Per Books - Monthly'!M60</f>
        <v>0</v>
      </c>
    </row>
    <row r="61" spans="1:15">
      <c r="A61" s="4">
        <f t="shared" si="16"/>
        <v>43585</v>
      </c>
      <c r="B61" s="16">
        <f>+'GSTR 3B Monthly Summary'!B61-'3B As Per Books - Monthly'!B61</f>
        <v>0</v>
      </c>
      <c r="C61" s="8">
        <f>+'GSTR 3B Monthly Summary'!C61-'3B As Per Books - Monthly'!C61</f>
        <v>0</v>
      </c>
      <c r="D61" s="8">
        <f>+'GSTR 3B Monthly Summary'!D61-'3B As Per Books - Monthly'!D61</f>
        <v>0</v>
      </c>
      <c r="E61" s="8">
        <f>+'GSTR 3B Monthly Summary'!E61-'3B As Per Books - Monthly'!E61</f>
        <v>0</v>
      </c>
      <c r="F61" s="8">
        <f>+'GSTR 3B Monthly Summary'!F61-'3B As Per Books - Monthly'!F61</f>
        <v>0</v>
      </c>
      <c r="G61" s="8">
        <f>+'GSTR 3B Monthly Summary'!G61-'3B As Per Books - Monthly'!G61</f>
        <v>0</v>
      </c>
      <c r="H61" s="12">
        <f>+'GSTR 3B Monthly Summary'!H61-'3B As Per Books - Monthly'!H61</f>
        <v>0</v>
      </c>
      <c r="I61" s="11">
        <f>+'GSTR 3B Monthly Summary'!I61-'3B As Per Books - Monthly'!I61</f>
        <v>0</v>
      </c>
      <c r="J61" s="9">
        <f>+'GSTR 3B Monthly Summary'!J61-'3B As Per Books - Monthly'!J61</f>
        <v>0</v>
      </c>
      <c r="K61" s="9">
        <f>+'GSTR 3B Monthly Summary'!K61-'3B As Per Books - Monthly'!K61</f>
        <v>0</v>
      </c>
      <c r="L61" s="9">
        <f>+'GSTR 3B Monthly Summary'!L61-'3B As Per Books - Monthly'!L61</f>
        <v>0</v>
      </c>
      <c r="M61" s="17">
        <f>+'GSTR 3B Monthly Summary'!M61-'3B As Per Books - Monthly'!M61</f>
        <v>0</v>
      </c>
    </row>
    <row r="62" spans="1:15">
      <c r="A62" s="4">
        <f t="shared" si="16"/>
        <v>43616</v>
      </c>
      <c r="B62" s="16">
        <f>+'GSTR 3B Monthly Summary'!B62-'3B As Per Books - Monthly'!B62</f>
        <v>0</v>
      </c>
      <c r="C62" s="8">
        <f>+'GSTR 3B Monthly Summary'!C62-'3B As Per Books - Monthly'!C62</f>
        <v>0</v>
      </c>
      <c r="D62" s="8">
        <f>+'GSTR 3B Monthly Summary'!D62-'3B As Per Books - Monthly'!D62</f>
        <v>0</v>
      </c>
      <c r="E62" s="8">
        <f>+'GSTR 3B Monthly Summary'!E62-'3B As Per Books - Monthly'!E62</f>
        <v>0</v>
      </c>
      <c r="F62" s="8">
        <f>+'GSTR 3B Monthly Summary'!F62-'3B As Per Books - Monthly'!F62</f>
        <v>0</v>
      </c>
      <c r="G62" s="8">
        <f>+'GSTR 3B Monthly Summary'!G62-'3B As Per Books - Monthly'!G62</f>
        <v>0</v>
      </c>
      <c r="H62" s="12">
        <f>+'GSTR 3B Monthly Summary'!H62-'3B As Per Books - Monthly'!H62</f>
        <v>0</v>
      </c>
      <c r="I62" s="11">
        <f>+'GSTR 3B Monthly Summary'!I62-'3B As Per Books - Monthly'!I62</f>
        <v>0</v>
      </c>
      <c r="J62" s="9">
        <f>+'GSTR 3B Monthly Summary'!J62-'3B As Per Books - Monthly'!J62</f>
        <v>0</v>
      </c>
      <c r="K62" s="9">
        <f>+'GSTR 3B Monthly Summary'!K62-'3B As Per Books - Monthly'!K62</f>
        <v>0</v>
      </c>
      <c r="L62" s="9">
        <f>+'GSTR 3B Monthly Summary'!L62-'3B As Per Books - Monthly'!L62</f>
        <v>0</v>
      </c>
      <c r="M62" s="17">
        <f>+'GSTR 3B Monthly Summary'!M62-'3B As Per Books - Monthly'!M62</f>
        <v>0</v>
      </c>
    </row>
    <row r="63" spans="1:15">
      <c r="A63" s="4">
        <f t="shared" si="16"/>
        <v>43646</v>
      </c>
      <c r="B63" s="16">
        <f>+'GSTR 3B Monthly Summary'!B63-'3B As Per Books - Monthly'!B63</f>
        <v>0</v>
      </c>
      <c r="C63" s="8">
        <f>+'GSTR 3B Monthly Summary'!C63-'3B As Per Books - Monthly'!C63</f>
        <v>0</v>
      </c>
      <c r="D63" s="8">
        <f>+'GSTR 3B Monthly Summary'!D63-'3B As Per Books - Monthly'!D63</f>
        <v>0</v>
      </c>
      <c r="E63" s="8">
        <f>+'GSTR 3B Monthly Summary'!E63-'3B As Per Books - Monthly'!E63</f>
        <v>0</v>
      </c>
      <c r="F63" s="8">
        <f>+'GSTR 3B Monthly Summary'!F63-'3B As Per Books - Monthly'!F63</f>
        <v>0</v>
      </c>
      <c r="G63" s="8">
        <f>+'GSTR 3B Monthly Summary'!G63-'3B As Per Books - Monthly'!G63</f>
        <v>0</v>
      </c>
      <c r="H63" s="12">
        <f>+'GSTR 3B Monthly Summary'!H63-'3B As Per Books - Monthly'!H63</f>
        <v>0</v>
      </c>
      <c r="I63" s="11">
        <f>+'GSTR 3B Monthly Summary'!I63-'3B As Per Books - Monthly'!I63</f>
        <v>0</v>
      </c>
      <c r="J63" s="9">
        <f>+'GSTR 3B Monthly Summary'!J63-'3B As Per Books - Monthly'!J63</f>
        <v>0</v>
      </c>
      <c r="K63" s="9">
        <f>+'GSTR 3B Monthly Summary'!K63-'3B As Per Books - Monthly'!K63</f>
        <v>0</v>
      </c>
      <c r="L63" s="9">
        <f>+'GSTR 3B Monthly Summary'!L63-'3B As Per Books - Monthly'!L63</f>
        <v>0</v>
      </c>
      <c r="M63" s="17">
        <f>+'GSTR 3B Monthly Summary'!M63-'3B As Per Books - Monthly'!M63</f>
        <v>0</v>
      </c>
    </row>
    <row r="64" spans="1:15">
      <c r="A64" s="4">
        <f t="shared" ref="A64:A66" si="17">EOMONTH(A63,1)</f>
        <v>43677</v>
      </c>
      <c r="B64" s="16">
        <f>+'GSTR 3B Monthly Summary'!B64-'3B As Per Books - Monthly'!B64</f>
        <v>0</v>
      </c>
      <c r="C64" s="8">
        <f>+'GSTR 3B Monthly Summary'!C64-'3B As Per Books - Monthly'!C64</f>
        <v>0</v>
      </c>
      <c r="D64" s="8">
        <f>+'GSTR 3B Monthly Summary'!D64-'3B As Per Books - Monthly'!D64</f>
        <v>0</v>
      </c>
      <c r="E64" s="8">
        <f>+'GSTR 3B Monthly Summary'!E64-'3B As Per Books - Monthly'!E64</f>
        <v>0</v>
      </c>
      <c r="F64" s="8">
        <f>+'GSTR 3B Monthly Summary'!F64-'3B As Per Books - Monthly'!F64</f>
        <v>0</v>
      </c>
      <c r="G64" s="8">
        <f>+'GSTR 3B Monthly Summary'!G64-'3B As Per Books - Monthly'!G64</f>
        <v>0</v>
      </c>
      <c r="H64" s="12">
        <f>+'GSTR 3B Monthly Summary'!H64-'3B As Per Books - Monthly'!H64</f>
        <v>0</v>
      </c>
      <c r="I64" s="11">
        <f>+'GSTR 3B Monthly Summary'!I64-'3B As Per Books - Monthly'!I64</f>
        <v>0</v>
      </c>
      <c r="J64" s="9">
        <f>+'GSTR 3B Monthly Summary'!J64-'3B As Per Books - Monthly'!J64</f>
        <v>0</v>
      </c>
      <c r="K64" s="9">
        <f>+'GSTR 3B Monthly Summary'!K64-'3B As Per Books - Monthly'!K64</f>
        <v>0</v>
      </c>
      <c r="L64" s="9">
        <f>+'GSTR 3B Monthly Summary'!L64-'3B As Per Books - Monthly'!L64</f>
        <v>0</v>
      </c>
      <c r="M64" s="17">
        <f>+'GSTR 3B Monthly Summary'!M64-'3B As Per Books - Monthly'!M64</f>
        <v>0</v>
      </c>
    </row>
    <row r="65" spans="1:16">
      <c r="A65" s="4">
        <f t="shared" si="17"/>
        <v>43708</v>
      </c>
      <c r="B65" s="16">
        <f>+'GSTR 3B Monthly Summary'!B65-'3B As Per Books - Monthly'!B65</f>
        <v>0</v>
      </c>
      <c r="C65" s="8">
        <f>+'GSTR 3B Monthly Summary'!C65-'3B As Per Books - Monthly'!C65</f>
        <v>0</v>
      </c>
      <c r="D65" s="8">
        <f>+'GSTR 3B Monthly Summary'!D65-'3B As Per Books - Monthly'!D65</f>
        <v>0</v>
      </c>
      <c r="E65" s="8">
        <f>+'GSTR 3B Monthly Summary'!E65-'3B As Per Books - Monthly'!E65</f>
        <v>0</v>
      </c>
      <c r="F65" s="8">
        <f>+'GSTR 3B Monthly Summary'!F65-'3B As Per Books - Monthly'!F65</f>
        <v>0</v>
      </c>
      <c r="G65" s="8">
        <f>+'GSTR 3B Monthly Summary'!G65-'3B As Per Books - Monthly'!G65</f>
        <v>0</v>
      </c>
      <c r="H65" s="12">
        <f>+'GSTR 3B Monthly Summary'!H65-'3B As Per Books - Monthly'!H65</f>
        <v>0</v>
      </c>
      <c r="I65" s="11">
        <f>+'GSTR 3B Monthly Summary'!I65-'3B As Per Books - Monthly'!I65</f>
        <v>0</v>
      </c>
      <c r="J65" s="9">
        <f>+'GSTR 3B Monthly Summary'!J65-'3B As Per Books - Monthly'!J65</f>
        <v>0</v>
      </c>
      <c r="K65" s="9">
        <f>+'GSTR 3B Monthly Summary'!K65-'3B As Per Books - Monthly'!K65</f>
        <v>0</v>
      </c>
      <c r="L65" s="9">
        <f>+'GSTR 3B Monthly Summary'!L65-'3B As Per Books - Monthly'!L65</f>
        <v>0</v>
      </c>
      <c r="M65" s="17">
        <f>+'GSTR 3B Monthly Summary'!M65-'3B As Per Books - Monthly'!M65</f>
        <v>0</v>
      </c>
    </row>
    <row r="66" spans="1:16">
      <c r="A66" s="4">
        <f t="shared" si="17"/>
        <v>43738</v>
      </c>
      <c r="B66" s="16">
        <f>+'GSTR 3B Monthly Summary'!B66-'3B As Per Books - Monthly'!B66</f>
        <v>0</v>
      </c>
      <c r="C66" s="8">
        <f>+'GSTR 3B Monthly Summary'!C66-'3B As Per Books - Monthly'!C66</f>
        <v>0</v>
      </c>
      <c r="D66" s="8">
        <f>+'GSTR 3B Monthly Summary'!D66-'3B As Per Books - Monthly'!D66</f>
        <v>0</v>
      </c>
      <c r="E66" s="8">
        <f>+'GSTR 3B Monthly Summary'!E66-'3B As Per Books - Monthly'!E66</f>
        <v>0</v>
      </c>
      <c r="F66" s="8">
        <f>+'GSTR 3B Monthly Summary'!F66-'3B As Per Books - Monthly'!F66</f>
        <v>0</v>
      </c>
      <c r="G66" s="8">
        <f>+'GSTR 3B Monthly Summary'!G66-'3B As Per Books - Monthly'!G66</f>
        <v>0</v>
      </c>
      <c r="H66" s="12">
        <f>+'GSTR 3B Monthly Summary'!H66-'3B As Per Books - Monthly'!H66</f>
        <v>0</v>
      </c>
      <c r="I66" s="11">
        <f>+'GSTR 3B Monthly Summary'!I66-'3B As Per Books - Monthly'!I66</f>
        <v>0</v>
      </c>
      <c r="J66" s="9">
        <f>+'GSTR 3B Monthly Summary'!J66-'3B As Per Books - Monthly'!J66</f>
        <v>0</v>
      </c>
      <c r="K66" s="9">
        <f>+'GSTR 3B Monthly Summary'!K66-'3B As Per Books - Monthly'!K66</f>
        <v>0</v>
      </c>
      <c r="L66" s="9">
        <f>+'GSTR 3B Monthly Summary'!L66-'3B As Per Books - Monthly'!L66</f>
        <v>0</v>
      </c>
      <c r="M66" s="17">
        <f>+'GSTR 3B Monthly Summary'!M66-'3B As Per Books - Monthly'!M66</f>
        <v>0</v>
      </c>
    </row>
    <row r="67" spans="1:16">
      <c r="A67" s="378" t="str">
        <f>IF(YEAR(ye)=2018,"",EOMONTH(A66,1))</f>
        <v/>
      </c>
      <c r="B67" s="16">
        <f>+'GSTR 3B Monthly Summary'!B67-'3B As Per Books - Monthly'!B67</f>
        <v>0</v>
      </c>
      <c r="C67" s="8">
        <f>+'GSTR 3B Monthly Summary'!C67-'3B As Per Books - Monthly'!C67</f>
        <v>0</v>
      </c>
      <c r="D67" s="8">
        <f>+'GSTR 3B Monthly Summary'!D67-'3B As Per Books - Monthly'!D67</f>
        <v>0</v>
      </c>
      <c r="E67" s="8">
        <f>+'GSTR 3B Monthly Summary'!E67-'3B As Per Books - Monthly'!E67</f>
        <v>0</v>
      </c>
      <c r="F67" s="8">
        <f>+'GSTR 3B Monthly Summary'!F67-'3B As Per Books - Monthly'!F67</f>
        <v>0</v>
      </c>
      <c r="G67" s="8">
        <f>+'GSTR 3B Monthly Summary'!G67-'3B As Per Books - Monthly'!G67</f>
        <v>0</v>
      </c>
      <c r="H67" s="12">
        <f>+'GSTR 3B Monthly Summary'!H67-'3B As Per Books - Monthly'!H67</f>
        <v>0</v>
      </c>
      <c r="I67" s="11">
        <f>+'GSTR 3B Monthly Summary'!I67-'3B As Per Books - Monthly'!I67</f>
        <v>0</v>
      </c>
      <c r="J67" s="9">
        <f>+'GSTR 3B Monthly Summary'!J67-'3B As Per Books - Monthly'!J67</f>
        <v>0</v>
      </c>
      <c r="K67" s="9">
        <f>+'GSTR 3B Monthly Summary'!K67-'3B As Per Books - Monthly'!K67</f>
        <v>0</v>
      </c>
      <c r="L67" s="9">
        <f>+'GSTR 3B Monthly Summary'!L67-'3B As Per Books - Monthly'!L67</f>
        <v>0</v>
      </c>
      <c r="M67" s="17">
        <f>+'GSTR 3B Monthly Summary'!M67-'3B As Per Books - Monthly'!M67</f>
        <v>0</v>
      </c>
    </row>
    <row r="68" spans="1:16">
      <c r="A68" s="378" t="str">
        <f>IF(YEAR(ye)=2018,"",EOMONTH(A67,1))</f>
        <v/>
      </c>
      <c r="B68" s="16">
        <f>+'GSTR 3B Monthly Summary'!B68-'3B As Per Books - Monthly'!B68</f>
        <v>0</v>
      </c>
      <c r="C68" s="8">
        <f>+'GSTR 3B Monthly Summary'!C68-'3B As Per Books - Monthly'!C68</f>
        <v>0</v>
      </c>
      <c r="D68" s="8">
        <f>+'GSTR 3B Monthly Summary'!D68-'3B As Per Books - Monthly'!D68</f>
        <v>0</v>
      </c>
      <c r="E68" s="8">
        <f>+'GSTR 3B Monthly Summary'!E68-'3B As Per Books - Monthly'!E68</f>
        <v>0</v>
      </c>
      <c r="F68" s="8">
        <f>+'GSTR 3B Monthly Summary'!F68-'3B As Per Books - Monthly'!F68</f>
        <v>0</v>
      </c>
      <c r="G68" s="8">
        <f>+'GSTR 3B Monthly Summary'!G68-'3B As Per Books - Monthly'!G68</f>
        <v>0</v>
      </c>
      <c r="H68" s="12">
        <f>+'GSTR 3B Monthly Summary'!H68-'3B As Per Books - Monthly'!H68</f>
        <v>0</v>
      </c>
      <c r="I68" s="11">
        <f>+'GSTR 3B Monthly Summary'!I68-'3B As Per Books - Monthly'!I68</f>
        <v>0</v>
      </c>
      <c r="J68" s="9">
        <f>+'GSTR 3B Monthly Summary'!J68-'3B As Per Books - Monthly'!J68</f>
        <v>0</v>
      </c>
      <c r="K68" s="9">
        <f>+'GSTR 3B Monthly Summary'!K68-'3B As Per Books - Monthly'!K68</f>
        <v>0</v>
      </c>
      <c r="L68" s="9">
        <f>+'GSTR 3B Monthly Summary'!L68-'3B As Per Books - Monthly'!L68</f>
        <v>0</v>
      </c>
      <c r="M68" s="17">
        <f>+'GSTR 3B Monthly Summary'!M68-'3B As Per Books - Monthly'!M68</f>
        <v>0</v>
      </c>
    </row>
    <row r="69" spans="1:16">
      <c r="A69" s="378" t="str">
        <f>IF(YEAR(ye)=2018,"",EOMONTH(A68,1))</f>
        <v/>
      </c>
      <c r="B69" s="16">
        <f>+'GSTR 3B Monthly Summary'!B69-'3B As Per Books - Monthly'!B69</f>
        <v>0</v>
      </c>
      <c r="C69" s="8">
        <f>+'GSTR 3B Monthly Summary'!C69-'3B As Per Books - Monthly'!C69</f>
        <v>0</v>
      </c>
      <c r="D69" s="8">
        <f>+'GSTR 3B Monthly Summary'!D69-'3B As Per Books - Monthly'!D69</f>
        <v>0</v>
      </c>
      <c r="E69" s="8">
        <f>+'GSTR 3B Monthly Summary'!E69-'3B As Per Books - Monthly'!E69</f>
        <v>0</v>
      </c>
      <c r="F69" s="8">
        <f>+'GSTR 3B Monthly Summary'!F69-'3B As Per Books - Monthly'!F69</f>
        <v>0</v>
      </c>
      <c r="G69" s="8">
        <f>+'GSTR 3B Monthly Summary'!G69-'3B As Per Books - Monthly'!G69</f>
        <v>0</v>
      </c>
      <c r="H69" s="12">
        <f>+'GSTR 3B Monthly Summary'!H69-'3B As Per Books - Monthly'!H69</f>
        <v>0</v>
      </c>
      <c r="I69" s="11">
        <f>+'GSTR 3B Monthly Summary'!I69-'3B As Per Books - Monthly'!I69</f>
        <v>0</v>
      </c>
      <c r="J69" s="9">
        <f>+'GSTR 3B Monthly Summary'!J69-'3B As Per Books - Monthly'!J69</f>
        <v>0</v>
      </c>
      <c r="K69" s="9">
        <f>+'GSTR 3B Monthly Summary'!K69-'3B As Per Books - Monthly'!K69</f>
        <v>0</v>
      </c>
      <c r="L69" s="9">
        <f>+'GSTR 3B Monthly Summary'!L69-'3B As Per Books - Monthly'!L69</f>
        <v>0</v>
      </c>
      <c r="M69" s="17">
        <f>+'GSTR 3B Monthly Summary'!M69-'3B As Per Books - Monthly'!M69</f>
        <v>0</v>
      </c>
    </row>
    <row r="70" spans="1:16" ht="13.5" thickBot="1">
      <c r="A70" s="47"/>
      <c r="B70" s="54">
        <f>SUM(B58:B69)</f>
        <v>0</v>
      </c>
      <c r="C70" s="56">
        <f t="shared" ref="C70:E70" si="18">SUM(C58:C69)</f>
        <v>0</v>
      </c>
      <c r="D70" s="56">
        <f t="shared" si="18"/>
        <v>0</v>
      </c>
      <c r="E70" s="56">
        <f t="shared" si="18"/>
        <v>0</v>
      </c>
      <c r="F70" s="56">
        <f>SUM(F58:F69)</f>
        <v>0</v>
      </c>
      <c r="G70" s="56">
        <f>SUM(G58:G69)</f>
        <v>0</v>
      </c>
      <c r="H70" s="86">
        <f>SUM(H56:H69)</f>
        <v>0</v>
      </c>
      <c r="I70" s="48">
        <f>SUM(I58:I69)</f>
        <v>0</v>
      </c>
      <c r="J70" s="50">
        <f t="shared" ref="J70:L70" si="19">SUM(J58:J69)</f>
        <v>0</v>
      </c>
      <c r="K70" s="50">
        <f t="shared" si="19"/>
        <v>0</v>
      </c>
      <c r="L70" s="50">
        <f t="shared" si="19"/>
        <v>0</v>
      </c>
      <c r="M70" s="64">
        <f>SUM(M56:M69)</f>
        <v>0</v>
      </c>
    </row>
    <row r="71" spans="1:16" ht="13.5" thickBot="1"/>
    <row r="72" spans="1:16" ht="13.5" thickBot="1">
      <c r="A72" s="596" t="s">
        <v>0</v>
      </c>
      <c r="B72" s="537" t="s">
        <v>42</v>
      </c>
      <c r="C72" s="538"/>
      <c r="D72" s="538"/>
      <c r="E72" s="538"/>
      <c r="F72" s="538"/>
      <c r="G72" s="538"/>
      <c r="H72" s="538"/>
      <c r="I72" s="538"/>
      <c r="J72" s="538"/>
      <c r="K72" s="538"/>
      <c r="L72" s="538"/>
      <c r="M72" s="538"/>
      <c r="N72" s="538"/>
      <c r="O72" s="539"/>
      <c r="P72" s="5"/>
    </row>
    <row r="73" spans="1:16">
      <c r="A73" s="597"/>
      <c r="B73" s="531" t="s">
        <v>45</v>
      </c>
      <c r="C73" s="532"/>
      <c r="D73" s="532"/>
      <c r="E73" s="532"/>
      <c r="F73" s="532"/>
      <c r="G73" s="532"/>
      <c r="H73" s="533"/>
      <c r="I73" s="534" t="s">
        <v>46</v>
      </c>
      <c r="J73" s="535"/>
      <c r="K73" s="535"/>
      <c r="L73" s="535"/>
      <c r="M73" s="535"/>
      <c r="N73" s="535"/>
      <c r="O73" s="536"/>
      <c r="P73" s="6"/>
    </row>
    <row r="74" spans="1:16" ht="12.75" customHeight="1">
      <c r="A74" s="597"/>
      <c r="B74" s="527" t="s">
        <v>36</v>
      </c>
      <c r="C74" s="525" t="s">
        <v>37</v>
      </c>
      <c r="D74" s="526"/>
      <c r="E74" s="503" t="s">
        <v>41</v>
      </c>
      <c r="F74" s="503" t="s">
        <v>38</v>
      </c>
      <c r="G74" s="503" t="s">
        <v>39</v>
      </c>
      <c r="H74" s="528" t="s">
        <v>43</v>
      </c>
      <c r="I74" s="507" t="s">
        <v>36</v>
      </c>
      <c r="J74" s="561" t="s">
        <v>37</v>
      </c>
      <c r="K74" s="562"/>
      <c r="L74" s="509" t="s">
        <v>41</v>
      </c>
      <c r="M74" s="509" t="s">
        <v>38</v>
      </c>
      <c r="N74" s="509" t="s">
        <v>39</v>
      </c>
      <c r="O74" s="511" t="s">
        <v>43</v>
      </c>
    </row>
    <row r="75" spans="1:16">
      <c r="A75" s="598"/>
      <c r="B75" s="527"/>
      <c r="C75" s="34" t="s">
        <v>8</v>
      </c>
      <c r="D75" s="34" t="s">
        <v>40</v>
      </c>
      <c r="E75" s="504"/>
      <c r="F75" s="504"/>
      <c r="G75" s="504"/>
      <c r="H75" s="528"/>
      <c r="I75" s="508"/>
      <c r="J75" s="35" t="s">
        <v>8</v>
      </c>
      <c r="K75" s="35" t="s">
        <v>10</v>
      </c>
      <c r="L75" s="510"/>
      <c r="M75" s="510"/>
      <c r="N75" s="510"/>
      <c r="O75" s="512"/>
    </row>
    <row r="76" spans="1:16">
      <c r="A76" s="4" t="str">
        <f>TEXT(s_period,"MMM-YY")</f>
        <v>Jan-17</v>
      </c>
      <c r="B76" s="20">
        <f>+D5</f>
        <v>0</v>
      </c>
      <c r="C76" s="10">
        <f>+'GSTR 3B Monthly Summary'!C76-'3B As Per Books - Monthly'!C76</f>
        <v>0</v>
      </c>
      <c r="D76" s="10">
        <f>+'GSTR 3B Monthly Summary'!D76-'3B As Per Books - Monthly'!D76</f>
        <v>0</v>
      </c>
      <c r="E76" s="10">
        <f>+'GSTR 3B Monthly Summary'!E76-'3B As Per Books - Monthly'!E76</f>
        <v>0</v>
      </c>
      <c r="F76" s="10">
        <f>+'GSTR 3B Monthly Summary'!F76-'3B As Per Books - Monthly'!F76</f>
        <v>0</v>
      </c>
      <c r="G76" s="10">
        <f>+'GSTR 3B Monthly Summary'!G76-'3B As Per Books - Monthly'!G76</f>
        <v>0</v>
      </c>
      <c r="H76" s="73">
        <f>+'GSTR 3B Monthly Summary'!H76-'3B As Per Books - Monthly'!H76</f>
        <v>0</v>
      </c>
      <c r="I76" s="19">
        <f>+'GSTR 3B Monthly Summary'!I76-'3B As Per Books - Monthly'!I76</f>
        <v>0</v>
      </c>
      <c r="J76" s="18">
        <f>+'GSTR 3B Monthly Summary'!J76-'3B As Per Books - Monthly'!J76</f>
        <v>0</v>
      </c>
      <c r="K76" s="18">
        <f>+'GSTR 3B Monthly Summary'!K76-'3B As Per Books - Monthly'!K76</f>
        <v>0</v>
      </c>
      <c r="L76" s="18">
        <f>+'GSTR 3B Monthly Summary'!L76-'3B As Per Books - Monthly'!L76</f>
        <v>0</v>
      </c>
      <c r="M76" s="18">
        <f>+'GSTR 3B Monthly Summary'!M76-'3B As Per Books - Monthly'!M76</f>
        <v>0</v>
      </c>
      <c r="N76" s="18">
        <f>+'GSTR 3B Monthly Summary'!N76-'3B As Per Books - Monthly'!N76</f>
        <v>0</v>
      </c>
      <c r="O76" s="87">
        <f>+'GSTR 3B Monthly Summary'!O76-'3B As Per Books - Monthly'!O76</f>
        <v>0</v>
      </c>
    </row>
    <row r="77" spans="1:16">
      <c r="A77" s="4">
        <f>EOMONTH(A76,1)</f>
        <v>43524</v>
      </c>
      <c r="B77" s="20">
        <f t="shared" ref="B77:B87" si="20">+D6</f>
        <v>0</v>
      </c>
      <c r="C77" s="10">
        <f>+'GSTR 3B Monthly Summary'!C77-'3B As Per Books - Monthly'!C77</f>
        <v>0</v>
      </c>
      <c r="D77" s="10">
        <f>+'GSTR 3B Monthly Summary'!D77-'3B As Per Books - Monthly'!D77</f>
        <v>0</v>
      </c>
      <c r="E77" s="10">
        <f>+'GSTR 3B Monthly Summary'!E77-'3B As Per Books - Monthly'!E77</f>
        <v>0</v>
      </c>
      <c r="F77" s="10">
        <f>+'GSTR 3B Monthly Summary'!F77-'3B As Per Books - Monthly'!F77</f>
        <v>0</v>
      </c>
      <c r="G77" s="10">
        <f>+'GSTR 3B Monthly Summary'!G77-'3B As Per Books - Monthly'!G77</f>
        <v>0</v>
      </c>
      <c r="H77" s="73">
        <f>+'GSTR 3B Monthly Summary'!H77-'3B As Per Books - Monthly'!H77</f>
        <v>0</v>
      </c>
      <c r="I77" s="19">
        <f>+'GSTR 3B Monthly Summary'!I77-'3B As Per Books - Monthly'!I77</f>
        <v>0</v>
      </c>
      <c r="J77" s="18">
        <f>+'GSTR 3B Monthly Summary'!J77-'3B As Per Books - Monthly'!J77</f>
        <v>0</v>
      </c>
      <c r="K77" s="18">
        <f>+'GSTR 3B Monthly Summary'!K77-'3B As Per Books - Monthly'!K77</f>
        <v>0</v>
      </c>
      <c r="L77" s="18">
        <f>+'GSTR 3B Monthly Summary'!L77-'3B As Per Books - Monthly'!L77</f>
        <v>0</v>
      </c>
      <c r="M77" s="18">
        <f>+'GSTR 3B Monthly Summary'!M77-'3B As Per Books - Monthly'!M77</f>
        <v>0</v>
      </c>
      <c r="N77" s="18">
        <f>+'GSTR 3B Monthly Summary'!N77-'3B As Per Books - Monthly'!N77</f>
        <v>0</v>
      </c>
      <c r="O77" s="87">
        <f>+'GSTR 3B Monthly Summary'!O77-'3B As Per Books - Monthly'!O77</f>
        <v>0</v>
      </c>
    </row>
    <row r="78" spans="1:16">
      <c r="A78" s="4">
        <f t="shared" ref="A78:A81" si="21">EOMONTH(A77,1)</f>
        <v>43555</v>
      </c>
      <c r="B78" s="20">
        <f t="shared" si="20"/>
        <v>0</v>
      </c>
      <c r="C78" s="10">
        <f>+'GSTR 3B Monthly Summary'!C78-'3B As Per Books - Monthly'!C78</f>
        <v>0</v>
      </c>
      <c r="D78" s="10">
        <f>+'GSTR 3B Monthly Summary'!D78-'3B As Per Books - Monthly'!D78</f>
        <v>0</v>
      </c>
      <c r="E78" s="10">
        <f>+'GSTR 3B Monthly Summary'!E78-'3B As Per Books - Monthly'!E78</f>
        <v>0</v>
      </c>
      <c r="F78" s="10">
        <f>+'GSTR 3B Monthly Summary'!F78-'3B As Per Books - Monthly'!F78</f>
        <v>0</v>
      </c>
      <c r="G78" s="10">
        <f>+'GSTR 3B Monthly Summary'!G78-'3B As Per Books - Monthly'!G78</f>
        <v>0</v>
      </c>
      <c r="H78" s="73">
        <f>+'GSTR 3B Monthly Summary'!H78-'3B As Per Books - Monthly'!H78</f>
        <v>0</v>
      </c>
      <c r="I78" s="19">
        <f>+'GSTR 3B Monthly Summary'!I78-'3B As Per Books - Monthly'!I78</f>
        <v>0</v>
      </c>
      <c r="J78" s="18">
        <f>+'GSTR 3B Monthly Summary'!J78-'3B As Per Books - Monthly'!J78</f>
        <v>0</v>
      </c>
      <c r="K78" s="18">
        <f>+'GSTR 3B Monthly Summary'!K78-'3B As Per Books - Monthly'!K78</f>
        <v>0</v>
      </c>
      <c r="L78" s="18">
        <f>+'GSTR 3B Monthly Summary'!L78-'3B As Per Books - Monthly'!L78</f>
        <v>0</v>
      </c>
      <c r="M78" s="18">
        <f>+'GSTR 3B Monthly Summary'!M78-'3B As Per Books - Monthly'!M78</f>
        <v>0</v>
      </c>
      <c r="N78" s="18">
        <f>+'GSTR 3B Monthly Summary'!N78-'3B As Per Books - Monthly'!N78</f>
        <v>0</v>
      </c>
      <c r="O78" s="87">
        <f>+'GSTR 3B Monthly Summary'!O78-'3B As Per Books - Monthly'!O78</f>
        <v>0</v>
      </c>
    </row>
    <row r="79" spans="1:16">
      <c r="A79" s="4">
        <f t="shared" si="21"/>
        <v>43585</v>
      </c>
      <c r="B79" s="20">
        <f t="shared" si="20"/>
        <v>0</v>
      </c>
      <c r="C79" s="10">
        <f>+'GSTR 3B Monthly Summary'!C79-'3B As Per Books - Monthly'!C79</f>
        <v>0</v>
      </c>
      <c r="D79" s="10">
        <f>+'GSTR 3B Monthly Summary'!D79-'3B As Per Books - Monthly'!D79</f>
        <v>0</v>
      </c>
      <c r="E79" s="10">
        <f>+'GSTR 3B Monthly Summary'!E79-'3B As Per Books - Monthly'!E79</f>
        <v>0</v>
      </c>
      <c r="F79" s="10">
        <f>+'GSTR 3B Monthly Summary'!F79-'3B As Per Books - Monthly'!F79</f>
        <v>0</v>
      </c>
      <c r="G79" s="10">
        <f>+'GSTR 3B Monthly Summary'!G79-'3B As Per Books - Monthly'!G79</f>
        <v>0</v>
      </c>
      <c r="H79" s="73">
        <f>+'GSTR 3B Monthly Summary'!H79-'3B As Per Books - Monthly'!H79</f>
        <v>0</v>
      </c>
      <c r="I79" s="19">
        <f>+'GSTR 3B Monthly Summary'!I79-'3B As Per Books - Monthly'!I79</f>
        <v>0</v>
      </c>
      <c r="J79" s="18">
        <f>+'GSTR 3B Monthly Summary'!J79-'3B As Per Books - Monthly'!J79</f>
        <v>0</v>
      </c>
      <c r="K79" s="18">
        <f>+'GSTR 3B Monthly Summary'!K79-'3B As Per Books - Monthly'!K79</f>
        <v>0</v>
      </c>
      <c r="L79" s="18">
        <f>+'GSTR 3B Monthly Summary'!L79-'3B As Per Books - Monthly'!L79</f>
        <v>0</v>
      </c>
      <c r="M79" s="18">
        <f>+'GSTR 3B Monthly Summary'!M79-'3B As Per Books - Monthly'!M79</f>
        <v>0</v>
      </c>
      <c r="N79" s="18">
        <f>+'GSTR 3B Monthly Summary'!N79-'3B As Per Books - Monthly'!N79</f>
        <v>0</v>
      </c>
      <c r="O79" s="87">
        <f>+'GSTR 3B Monthly Summary'!O79-'3B As Per Books - Monthly'!O79</f>
        <v>0</v>
      </c>
    </row>
    <row r="80" spans="1:16">
      <c r="A80" s="4">
        <f t="shared" si="21"/>
        <v>43616</v>
      </c>
      <c r="B80" s="20">
        <f t="shared" si="20"/>
        <v>0</v>
      </c>
      <c r="C80" s="10">
        <f>+'GSTR 3B Monthly Summary'!C80-'3B As Per Books - Monthly'!C80</f>
        <v>0</v>
      </c>
      <c r="D80" s="10">
        <f>+'GSTR 3B Monthly Summary'!D80-'3B As Per Books - Monthly'!D80</f>
        <v>0</v>
      </c>
      <c r="E80" s="10">
        <f>+'GSTR 3B Monthly Summary'!E80-'3B As Per Books - Monthly'!E80</f>
        <v>0</v>
      </c>
      <c r="F80" s="10">
        <f>+'GSTR 3B Monthly Summary'!F80-'3B As Per Books - Monthly'!F80</f>
        <v>0</v>
      </c>
      <c r="G80" s="10">
        <f>+'GSTR 3B Monthly Summary'!G80-'3B As Per Books - Monthly'!G80</f>
        <v>0</v>
      </c>
      <c r="H80" s="73">
        <f>+'GSTR 3B Monthly Summary'!H80-'3B As Per Books - Monthly'!H80</f>
        <v>0</v>
      </c>
      <c r="I80" s="19">
        <f>+'GSTR 3B Monthly Summary'!I80-'3B As Per Books - Monthly'!I80</f>
        <v>0</v>
      </c>
      <c r="J80" s="18">
        <f>+'GSTR 3B Monthly Summary'!J80-'3B As Per Books - Monthly'!J80</f>
        <v>0</v>
      </c>
      <c r="K80" s="18">
        <f>+'GSTR 3B Monthly Summary'!K80-'3B As Per Books - Monthly'!K80</f>
        <v>0</v>
      </c>
      <c r="L80" s="18">
        <f>+'GSTR 3B Monthly Summary'!L80-'3B As Per Books - Monthly'!L80</f>
        <v>0</v>
      </c>
      <c r="M80" s="18">
        <f>+'GSTR 3B Monthly Summary'!M80-'3B As Per Books - Monthly'!M80</f>
        <v>0</v>
      </c>
      <c r="N80" s="18">
        <f>+'GSTR 3B Monthly Summary'!N80-'3B As Per Books - Monthly'!N80</f>
        <v>0</v>
      </c>
      <c r="O80" s="87">
        <f>+'GSTR 3B Monthly Summary'!O80-'3B As Per Books - Monthly'!O80</f>
        <v>0</v>
      </c>
    </row>
    <row r="81" spans="1:24">
      <c r="A81" s="4">
        <f t="shared" si="21"/>
        <v>43646</v>
      </c>
      <c r="B81" s="20">
        <f t="shared" si="20"/>
        <v>0</v>
      </c>
      <c r="C81" s="10">
        <f>+'GSTR 3B Monthly Summary'!C81-'3B As Per Books - Monthly'!C81</f>
        <v>0</v>
      </c>
      <c r="D81" s="10">
        <f>+'GSTR 3B Monthly Summary'!D81-'3B As Per Books - Monthly'!D81</f>
        <v>0</v>
      </c>
      <c r="E81" s="10">
        <f>+'GSTR 3B Monthly Summary'!E81-'3B As Per Books - Monthly'!E81</f>
        <v>0</v>
      </c>
      <c r="F81" s="10">
        <f>+'GSTR 3B Monthly Summary'!F81-'3B As Per Books - Monthly'!F81</f>
        <v>0</v>
      </c>
      <c r="G81" s="10">
        <f>+'GSTR 3B Monthly Summary'!G81-'3B As Per Books - Monthly'!G81</f>
        <v>0</v>
      </c>
      <c r="H81" s="73">
        <f>+'GSTR 3B Monthly Summary'!H81-'3B As Per Books - Monthly'!H81</f>
        <v>0</v>
      </c>
      <c r="I81" s="19">
        <f>+'GSTR 3B Monthly Summary'!I81-'3B As Per Books - Monthly'!I81</f>
        <v>0</v>
      </c>
      <c r="J81" s="18">
        <f>+'GSTR 3B Monthly Summary'!J81-'3B As Per Books - Monthly'!J81</f>
        <v>0</v>
      </c>
      <c r="K81" s="18">
        <f>+'GSTR 3B Monthly Summary'!K81-'3B As Per Books - Monthly'!K81</f>
        <v>0</v>
      </c>
      <c r="L81" s="18">
        <f>+'GSTR 3B Monthly Summary'!L81-'3B As Per Books - Monthly'!L81</f>
        <v>0</v>
      </c>
      <c r="M81" s="18">
        <f>+'GSTR 3B Monthly Summary'!M81-'3B As Per Books - Monthly'!M81</f>
        <v>0</v>
      </c>
      <c r="N81" s="18">
        <f>+'GSTR 3B Monthly Summary'!N81-'3B As Per Books - Monthly'!N81</f>
        <v>0</v>
      </c>
      <c r="O81" s="87">
        <f>+'GSTR 3B Monthly Summary'!O81-'3B As Per Books - Monthly'!O81</f>
        <v>0</v>
      </c>
    </row>
    <row r="82" spans="1:24">
      <c r="A82" s="4">
        <f t="shared" ref="A82:A84" si="22">EOMONTH(A81,1)</f>
        <v>43677</v>
      </c>
      <c r="B82" s="20">
        <f t="shared" si="20"/>
        <v>0</v>
      </c>
      <c r="C82" s="10">
        <f>+'GSTR 3B Monthly Summary'!C82-'3B As Per Books - Monthly'!C82</f>
        <v>0</v>
      </c>
      <c r="D82" s="10">
        <f>+'GSTR 3B Monthly Summary'!D82-'3B As Per Books - Monthly'!D82</f>
        <v>0</v>
      </c>
      <c r="E82" s="10">
        <f>+'GSTR 3B Monthly Summary'!E82-'3B As Per Books - Monthly'!E82</f>
        <v>0</v>
      </c>
      <c r="F82" s="10">
        <f>+'GSTR 3B Monthly Summary'!F82-'3B As Per Books - Monthly'!F82</f>
        <v>0</v>
      </c>
      <c r="G82" s="10">
        <f>+'GSTR 3B Monthly Summary'!G82-'3B As Per Books - Monthly'!G82</f>
        <v>0</v>
      </c>
      <c r="H82" s="73">
        <f>+'GSTR 3B Monthly Summary'!H82-'3B As Per Books - Monthly'!H82</f>
        <v>0</v>
      </c>
      <c r="I82" s="19">
        <f>+'GSTR 3B Monthly Summary'!I82-'3B As Per Books - Monthly'!I82</f>
        <v>0</v>
      </c>
      <c r="J82" s="18">
        <f>+'GSTR 3B Monthly Summary'!J82-'3B As Per Books - Monthly'!J82</f>
        <v>0</v>
      </c>
      <c r="K82" s="18">
        <f>+'GSTR 3B Monthly Summary'!K82-'3B As Per Books - Monthly'!K82</f>
        <v>0</v>
      </c>
      <c r="L82" s="18">
        <f>+'GSTR 3B Monthly Summary'!L82-'3B As Per Books - Monthly'!L82</f>
        <v>0</v>
      </c>
      <c r="M82" s="18">
        <f>+'GSTR 3B Monthly Summary'!M82-'3B As Per Books - Monthly'!M82</f>
        <v>0</v>
      </c>
      <c r="N82" s="18">
        <f>+'GSTR 3B Monthly Summary'!N82-'3B As Per Books - Monthly'!N82</f>
        <v>0</v>
      </c>
      <c r="O82" s="87">
        <f>+'GSTR 3B Monthly Summary'!O82-'3B As Per Books - Monthly'!O82</f>
        <v>0</v>
      </c>
    </row>
    <row r="83" spans="1:24">
      <c r="A83" s="4">
        <f t="shared" si="22"/>
        <v>43708</v>
      </c>
      <c r="B83" s="20">
        <f t="shared" si="20"/>
        <v>0</v>
      </c>
      <c r="C83" s="10">
        <f>+'GSTR 3B Monthly Summary'!C83-'3B As Per Books - Monthly'!C83</f>
        <v>0</v>
      </c>
      <c r="D83" s="10">
        <f>+'GSTR 3B Monthly Summary'!D83-'3B As Per Books - Monthly'!D83</f>
        <v>0</v>
      </c>
      <c r="E83" s="10">
        <f>+'GSTR 3B Monthly Summary'!E83-'3B As Per Books - Monthly'!E83</f>
        <v>0</v>
      </c>
      <c r="F83" s="10">
        <f>+'GSTR 3B Monthly Summary'!F83-'3B As Per Books - Monthly'!F83</f>
        <v>0</v>
      </c>
      <c r="G83" s="10">
        <f>+'GSTR 3B Monthly Summary'!G83-'3B As Per Books - Monthly'!G83</f>
        <v>0</v>
      </c>
      <c r="H83" s="73">
        <f>+'GSTR 3B Monthly Summary'!H83-'3B As Per Books - Monthly'!H83</f>
        <v>0</v>
      </c>
      <c r="I83" s="19">
        <f>+'GSTR 3B Monthly Summary'!I83-'3B As Per Books - Monthly'!I83</f>
        <v>0</v>
      </c>
      <c r="J83" s="18">
        <f>+'GSTR 3B Monthly Summary'!J83-'3B As Per Books - Monthly'!J83</f>
        <v>0</v>
      </c>
      <c r="K83" s="18">
        <f>+'GSTR 3B Monthly Summary'!K83-'3B As Per Books - Monthly'!K83</f>
        <v>0</v>
      </c>
      <c r="L83" s="18">
        <f>+'GSTR 3B Monthly Summary'!L83-'3B As Per Books - Monthly'!L83</f>
        <v>0</v>
      </c>
      <c r="M83" s="18">
        <f>+'GSTR 3B Monthly Summary'!M83-'3B As Per Books - Monthly'!M83</f>
        <v>0</v>
      </c>
      <c r="N83" s="18">
        <f>+'GSTR 3B Monthly Summary'!N83-'3B As Per Books - Monthly'!N83</f>
        <v>0</v>
      </c>
      <c r="O83" s="87">
        <f>+'GSTR 3B Monthly Summary'!O83-'3B As Per Books - Monthly'!O83</f>
        <v>0</v>
      </c>
    </row>
    <row r="84" spans="1:24">
      <c r="A84" s="4">
        <f t="shared" si="22"/>
        <v>43738</v>
      </c>
      <c r="B84" s="20">
        <f t="shared" si="20"/>
        <v>0</v>
      </c>
      <c r="C84" s="10">
        <f>+'GSTR 3B Monthly Summary'!C84-'3B As Per Books - Monthly'!C84</f>
        <v>0</v>
      </c>
      <c r="D84" s="10">
        <f>+'GSTR 3B Monthly Summary'!D84-'3B As Per Books - Monthly'!D84</f>
        <v>0</v>
      </c>
      <c r="E84" s="10">
        <f>+'GSTR 3B Monthly Summary'!E84-'3B As Per Books - Monthly'!E84</f>
        <v>0</v>
      </c>
      <c r="F84" s="10">
        <f>+'GSTR 3B Monthly Summary'!F84-'3B As Per Books - Monthly'!F84</f>
        <v>0</v>
      </c>
      <c r="G84" s="10">
        <f>+'GSTR 3B Monthly Summary'!G84-'3B As Per Books - Monthly'!G84</f>
        <v>0</v>
      </c>
      <c r="H84" s="73">
        <f>+'GSTR 3B Monthly Summary'!H84-'3B As Per Books - Monthly'!H84</f>
        <v>0</v>
      </c>
      <c r="I84" s="19">
        <f>+'GSTR 3B Monthly Summary'!I84-'3B As Per Books - Monthly'!I84</f>
        <v>0</v>
      </c>
      <c r="J84" s="18">
        <f>+'GSTR 3B Monthly Summary'!J84-'3B As Per Books - Monthly'!J84</f>
        <v>0</v>
      </c>
      <c r="K84" s="18">
        <f>+'GSTR 3B Monthly Summary'!K84-'3B As Per Books - Monthly'!K84</f>
        <v>0</v>
      </c>
      <c r="L84" s="18">
        <f>+'GSTR 3B Monthly Summary'!L84-'3B As Per Books - Monthly'!L84</f>
        <v>0</v>
      </c>
      <c r="M84" s="18">
        <f>+'GSTR 3B Monthly Summary'!M84-'3B As Per Books - Monthly'!M84</f>
        <v>0</v>
      </c>
      <c r="N84" s="18">
        <f>+'GSTR 3B Monthly Summary'!N84-'3B As Per Books - Monthly'!N84</f>
        <v>0</v>
      </c>
      <c r="O84" s="87">
        <f>+'GSTR 3B Monthly Summary'!O84-'3B As Per Books - Monthly'!O84</f>
        <v>0</v>
      </c>
    </row>
    <row r="85" spans="1:24">
      <c r="A85" s="378" t="str">
        <f>IF(YEAR(ye)=2018,"",EOMONTH(A84,1))</f>
        <v/>
      </c>
      <c r="B85" s="20">
        <f t="shared" si="20"/>
        <v>0</v>
      </c>
      <c r="C85" s="10">
        <f>+'GSTR 3B Monthly Summary'!C85-'3B As Per Books - Monthly'!C85</f>
        <v>0</v>
      </c>
      <c r="D85" s="10">
        <f>+'GSTR 3B Monthly Summary'!D85-'3B As Per Books - Monthly'!D85</f>
        <v>0</v>
      </c>
      <c r="E85" s="10">
        <f>+'GSTR 3B Monthly Summary'!E85-'3B As Per Books - Monthly'!E85</f>
        <v>0</v>
      </c>
      <c r="F85" s="10">
        <f>+'GSTR 3B Monthly Summary'!F85-'3B As Per Books - Monthly'!F85</f>
        <v>0</v>
      </c>
      <c r="G85" s="10">
        <f>+'GSTR 3B Monthly Summary'!G85-'3B As Per Books - Monthly'!G85</f>
        <v>0</v>
      </c>
      <c r="H85" s="73">
        <f>+'GSTR 3B Monthly Summary'!H85-'3B As Per Books - Monthly'!H85</f>
        <v>0</v>
      </c>
      <c r="I85" s="19">
        <f>+'GSTR 3B Monthly Summary'!I85-'3B As Per Books - Monthly'!I85</f>
        <v>0</v>
      </c>
      <c r="J85" s="18">
        <f>+'GSTR 3B Monthly Summary'!J85-'3B As Per Books - Monthly'!J85</f>
        <v>0</v>
      </c>
      <c r="K85" s="18">
        <f>+'GSTR 3B Monthly Summary'!K85-'3B As Per Books - Monthly'!K85</f>
        <v>0</v>
      </c>
      <c r="L85" s="18">
        <f>+'GSTR 3B Monthly Summary'!L85-'3B As Per Books - Monthly'!L85</f>
        <v>0</v>
      </c>
      <c r="M85" s="18">
        <f>+'GSTR 3B Monthly Summary'!M85-'3B As Per Books - Monthly'!M85</f>
        <v>0</v>
      </c>
      <c r="N85" s="18">
        <f>+'GSTR 3B Monthly Summary'!N85-'3B As Per Books - Monthly'!N85</f>
        <v>0</v>
      </c>
      <c r="O85" s="87">
        <f>+'GSTR 3B Monthly Summary'!O85-'3B As Per Books - Monthly'!O85</f>
        <v>0</v>
      </c>
    </row>
    <row r="86" spans="1:24">
      <c r="A86" s="378" t="str">
        <f>IF(YEAR(ye)=2018,"",EOMONTH(A85,1))</f>
        <v/>
      </c>
      <c r="B86" s="20">
        <f t="shared" si="20"/>
        <v>0</v>
      </c>
      <c r="C86" s="10">
        <f>+'GSTR 3B Monthly Summary'!C86-'3B As Per Books - Monthly'!C86</f>
        <v>0</v>
      </c>
      <c r="D86" s="10">
        <f>+'GSTR 3B Monthly Summary'!D86-'3B As Per Books - Monthly'!D86</f>
        <v>0</v>
      </c>
      <c r="E86" s="10">
        <f>+'GSTR 3B Monthly Summary'!E86-'3B As Per Books - Monthly'!E86</f>
        <v>0</v>
      </c>
      <c r="F86" s="10">
        <f>+'GSTR 3B Monthly Summary'!F86-'3B As Per Books - Monthly'!F86</f>
        <v>0</v>
      </c>
      <c r="G86" s="10">
        <f>+'GSTR 3B Monthly Summary'!G86-'3B As Per Books - Monthly'!G86</f>
        <v>0</v>
      </c>
      <c r="H86" s="73">
        <f>+'GSTR 3B Monthly Summary'!H86-'3B As Per Books - Monthly'!H86</f>
        <v>0</v>
      </c>
      <c r="I86" s="19">
        <f>+'GSTR 3B Monthly Summary'!I86-'3B As Per Books - Monthly'!I86</f>
        <v>0</v>
      </c>
      <c r="J86" s="18">
        <f>+'GSTR 3B Monthly Summary'!J86-'3B As Per Books - Monthly'!J86</f>
        <v>0</v>
      </c>
      <c r="K86" s="18">
        <f>+'GSTR 3B Monthly Summary'!K86-'3B As Per Books - Monthly'!K86</f>
        <v>0</v>
      </c>
      <c r="L86" s="18">
        <f>+'GSTR 3B Monthly Summary'!L86-'3B As Per Books - Monthly'!L86</f>
        <v>0</v>
      </c>
      <c r="M86" s="18">
        <f>+'GSTR 3B Monthly Summary'!M86-'3B As Per Books - Monthly'!M86</f>
        <v>0</v>
      </c>
      <c r="N86" s="18">
        <f>+'GSTR 3B Monthly Summary'!N86-'3B As Per Books - Monthly'!N86</f>
        <v>0</v>
      </c>
      <c r="O86" s="87">
        <f>+'GSTR 3B Monthly Summary'!O86-'3B As Per Books - Monthly'!O86</f>
        <v>0</v>
      </c>
    </row>
    <row r="87" spans="1:24">
      <c r="A87" s="378" t="str">
        <f>IF(YEAR(ye)=2018,"",EOMONTH(A86,1))</f>
        <v/>
      </c>
      <c r="B87" s="20">
        <f t="shared" si="20"/>
        <v>0</v>
      </c>
      <c r="C87" s="10">
        <f>+'GSTR 3B Monthly Summary'!C87-'3B As Per Books - Monthly'!C87</f>
        <v>0</v>
      </c>
      <c r="D87" s="10">
        <f>+'GSTR 3B Monthly Summary'!D87-'3B As Per Books - Monthly'!D87</f>
        <v>0</v>
      </c>
      <c r="E87" s="10">
        <f>+'GSTR 3B Monthly Summary'!E87-'3B As Per Books - Monthly'!E87</f>
        <v>0</v>
      </c>
      <c r="F87" s="10">
        <f>+'GSTR 3B Monthly Summary'!F87-'3B As Per Books - Monthly'!F87</f>
        <v>0</v>
      </c>
      <c r="G87" s="10">
        <f>+'GSTR 3B Monthly Summary'!G87-'3B As Per Books - Monthly'!G87</f>
        <v>0</v>
      </c>
      <c r="H87" s="73">
        <f>+'GSTR 3B Monthly Summary'!H87-'3B As Per Books - Monthly'!H87</f>
        <v>0</v>
      </c>
      <c r="I87" s="19">
        <f>+'GSTR 3B Monthly Summary'!I87-'3B As Per Books - Monthly'!I87</f>
        <v>0</v>
      </c>
      <c r="J87" s="18">
        <f>+'GSTR 3B Monthly Summary'!J87-'3B As Per Books - Monthly'!J87</f>
        <v>0</v>
      </c>
      <c r="K87" s="18">
        <f>+'GSTR 3B Monthly Summary'!K87-'3B As Per Books - Monthly'!K87</f>
        <v>0</v>
      </c>
      <c r="L87" s="18">
        <f>+'GSTR 3B Monthly Summary'!L87-'3B As Per Books - Monthly'!L87</f>
        <v>0</v>
      </c>
      <c r="M87" s="18">
        <f>+'GSTR 3B Monthly Summary'!M87-'3B As Per Books - Monthly'!M87</f>
        <v>0</v>
      </c>
      <c r="N87" s="18">
        <f>+'GSTR 3B Monthly Summary'!N87-'3B As Per Books - Monthly'!N87</f>
        <v>0</v>
      </c>
      <c r="O87" s="87">
        <f>+'GSTR 3B Monthly Summary'!O87-'3B As Per Books - Monthly'!O87</f>
        <v>0</v>
      </c>
    </row>
    <row r="88" spans="1:24" ht="13.5" thickBot="1">
      <c r="A88" s="47"/>
      <c r="B88" s="51">
        <f>SUM(B76:B87)</f>
        <v>0</v>
      </c>
      <c r="C88" s="53">
        <f t="shared" ref="C88:G88" si="23">SUM(C76:C87)</f>
        <v>0</v>
      </c>
      <c r="D88" s="53">
        <f t="shared" si="23"/>
        <v>0</v>
      </c>
      <c r="E88" s="53">
        <f t="shared" si="23"/>
        <v>0</v>
      </c>
      <c r="F88" s="53">
        <f t="shared" si="23"/>
        <v>0</v>
      </c>
      <c r="G88" s="53">
        <f t="shared" si="23"/>
        <v>0</v>
      </c>
      <c r="H88" s="74">
        <f>SUM(H74:H87)</f>
        <v>0</v>
      </c>
      <c r="I88" s="90">
        <f>SUM(I76:I87)</f>
        <v>0</v>
      </c>
      <c r="J88" s="88">
        <f t="shared" ref="J88:N88" si="24">SUM(J76:J87)</f>
        <v>0</v>
      </c>
      <c r="K88" s="88">
        <f t="shared" si="24"/>
        <v>0</v>
      </c>
      <c r="L88" s="88">
        <f t="shared" si="24"/>
        <v>0</v>
      </c>
      <c r="M88" s="88">
        <f t="shared" si="24"/>
        <v>0</v>
      </c>
      <c r="N88" s="88">
        <f t="shared" si="24"/>
        <v>0</v>
      </c>
      <c r="O88" s="89">
        <f>SUM(O74:O87)</f>
        <v>0</v>
      </c>
    </row>
    <row r="89" spans="1:24" ht="13.5" thickBot="1"/>
    <row r="90" spans="1:24" ht="13.5" thickBot="1">
      <c r="A90" s="596" t="s">
        <v>0</v>
      </c>
      <c r="B90" s="498" t="s">
        <v>49</v>
      </c>
      <c r="C90" s="499"/>
      <c r="D90" s="499"/>
      <c r="E90" s="499"/>
      <c r="F90" s="499"/>
      <c r="G90" s="499"/>
      <c r="H90" s="499"/>
      <c r="I90" s="499"/>
      <c r="J90" s="500"/>
      <c r="K90" s="22"/>
      <c r="L90" s="22"/>
      <c r="M90" s="22"/>
      <c r="N90" s="22"/>
      <c r="O90" s="22"/>
      <c r="P90" s="22"/>
      <c r="Q90" s="22"/>
      <c r="R90" s="22"/>
      <c r="S90" s="22"/>
      <c r="T90" s="22"/>
      <c r="U90" s="22"/>
      <c r="V90" s="22"/>
      <c r="W90" s="22"/>
      <c r="X90" s="6"/>
    </row>
    <row r="91" spans="1:24">
      <c r="A91" s="597"/>
      <c r="B91" s="516" t="s">
        <v>44</v>
      </c>
      <c r="C91" s="517"/>
      <c r="D91" s="518"/>
      <c r="E91" s="519" t="s">
        <v>45</v>
      </c>
      <c r="F91" s="520"/>
      <c r="G91" s="521"/>
      <c r="H91" s="522" t="s">
        <v>46</v>
      </c>
      <c r="I91" s="523"/>
      <c r="J91" s="524"/>
      <c r="K91" s="5"/>
      <c r="L91" s="5"/>
      <c r="M91" s="5"/>
      <c r="N91" s="5"/>
    </row>
    <row r="92" spans="1:24" ht="12.75" customHeight="1">
      <c r="A92" s="597"/>
      <c r="B92" s="513" t="s">
        <v>36</v>
      </c>
      <c r="C92" s="514" t="s">
        <v>41</v>
      </c>
      <c r="D92" s="515" t="s">
        <v>43</v>
      </c>
      <c r="E92" s="501" t="s">
        <v>36</v>
      </c>
      <c r="F92" s="503" t="s">
        <v>41</v>
      </c>
      <c r="G92" s="505" t="s">
        <v>43</v>
      </c>
      <c r="H92" s="507" t="s">
        <v>36</v>
      </c>
      <c r="I92" s="509" t="s">
        <v>41</v>
      </c>
      <c r="J92" s="511" t="s">
        <v>43</v>
      </c>
    </row>
    <row r="93" spans="1:24">
      <c r="A93" s="598"/>
      <c r="B93" s="513"/>
      <c r="C93" s="514"/>
      <c r="D93" s="515"/>
      <c r="E93" s="502"/>
      <c r="F93" s="504"/>
      <c r="G93" s="506"/>
      <c r="H93" s="508"/>
      <c r="I93" s="510"/>
      <c r="J93" s="512"/>
    </row>
    <row r="94" spans="1:24">
      <c r="A94" s="4" t="str">
        <f>TEXT(s_period,"MMM-YY")</f>
        <v>Jan-17</v>
      </c>
      <c r="B94" s="16">
        <f>+'GSTR 3B Monthly Summary'!B94-'3B As Per Books - Monthly'!B94</f>
        <v>0</v>
      </c>
      <c r="C94" s="16">
        <f>+'GSTR 3B Monthly Summary'!C94-'3B As Per Books - Monthly'!C94</f>
        <v>0</v>
      </c>
      <c r="D94" s="16">
        <f>+'GSTR 3B Monthly Summary'!D94-'3B As Per Books - Monthly'!D94</f>
        <v>0</v>
      </c>
      <c r="E94" s="10">
        <f>+'GSTR 3B Monthly Summary'!E94-'3B As Per Books - Monthly'!E94</f>
        <v>0</v>
      </c>
      <c r="F94" s="10">
        <f>+'GSTR 3B Monthly Summary'!F94-'3B As Per Books - Monthly'!F94</f>
        <v>0</v>
      </c>
      <c r="G94" s="10">
        <f>+'GSTR 3B Monthly Summary'!G94-'3B As Per Books - Monthly'!G94</f>
        <v>0</v>
      </c>
      <c r="H94" s="18">
        <f>+'GSTR 3B Monthly Summary'!H94-'3B As Per Books - Monthly'!H94</f>
        <v>0</v>
      </c>
      <c r="I94" s="18">
        <f>+'GSTR 3B Monthly Summary'!I94-'3B As Per Books - Monthly'!I94</f>
        <v>0</v>
      </c>
      <c r="J94" s="18">
        <f>+'GSTR 3B Monthly Summary'!J94-'3B As Per Books - Monthly'!J94</f>
        <v>0</v>
      </c>
    </row>
    <row r="95" spans="1:24">
      <c r="A95" s="4">
        <f>EOMONTH(A94,1)</f>
        <v>43524</v>
      </c>
      <c r="B95" s="16">
        <f>+'GSTR 3B Monthly Summary'!B95-'3B As Per Books - Monthly'!B95</f>
        <v>0</v>
      </c>
      <c r="C95" s="16">
        <f>+'GSTR 3B Monthly Summary'!C95-'3B As Per Books - Monthly'!C95</f>
        <v>0</v>
      </c>
      <c r="D95" s="16">
        <f>+'GSTR 3B Monthly Summary'!D95-'3B As Per Books - Monthly'!D95</f>
        <v>0</v>
      </c>
      <c r="E95" s="10">
        <f>+'GSTR 3B Monthly Summary'!E95-'3B As Per Books - Monthly'!E95</f>
        <v>0</v>
      </c>
      <c r="F95" s="10">
        <f>+'GSTR 3B Monthly Summary'!F95-'3B As Per Books - Monthly'!F95</f>
        <v>0</v>
      </c>
      <c r="G95" s="10">
        <f>+'GSTR 3B Monthly Summary'!G95-'3B As Per Books - Monthly'!G95</f>
        <v>0</v>
      </c>
      <c r="H95" s="18">
        <f>+'GSTR 3B Monthly Summary'!H95-'3B As Per Books - Monthly'!H95</f>
        <v>0</v>
      </c>
      <c r="I95" s="18">
        <f>+'GSTR 3B Monthly Summary'!I95-'3B As Per Books - Monthly'!I95</f>
        <v>0</v>
      </c>
      <c r="J95" s="18">
        <f>+'GSTR 3B Monthly Summary'!J95-'3B As Per Books - Monthly'!J95</f>
        <v>0</v>
      </c>
    </row>
    <row r="96" spans="1:24">
      <c r="A96" s="4">
        <f t="shared" ref="A96:A99" si="25">EOMONTH(A95,1)</f>
        <v>43555</v>
      </c>
      <c r="B96" s="16">
        <f>+'GSTR 3B Monthly Summary'!B96-'3B As Per Books - Monthly'!B96</f>
        <v>0</v>
      </c>
      <c r="C96" s="16">
        <f>+'GSTR 3B Monthly Summary'!C96-'3B As Per Books - Monthly'!C96</f>
        <v>0</v>
      </c>
      <c r="D96" s="16">
        <f>+'GSTR 3B Monthly Summary'!D96-'3B As Per Books - Monthly'!D96</f>
        <v>0</v>
      </c>
      <c r="E96" s="10">
        <f>+'GSTR 3B Monthly Summary'!E96-'3B As Per Books - Monthly'!E96</f>
        <v>0</v>
      </c>
      <c r="F96" s="10">
        <f>+'GSTR 3B Monthly Summary'!F96-'3B As Per Books - Monthly'!F96</f>
        <v>0</v>
      </c>
      <c r="G96" s="10">
        <f>+'GSTR 3B Monthly Summary'!G96-'3B As Per Books - Monthly'!G96</f>
        <v>0</v>
      </c>
      <c r="H96" s="18">
        <f>+'GSTR 3B Monthly Summary'!H96-'3B As Per Books - Monthly'!H96</f>
        <v>0</v>
      </c>
      <c r="I96" s="18">
        <f>+'GSTR 3B Monthly Summary'!I96-'3B As Per Books - Monthly'!I96</f>
        <v>0</v>
      </c>
      <c r="J96" s="18">
        <f>+'GSTR 3B Monthly Summary'!J96-'3B As Per Books - Monthly'!J96</f>
        <v>0</v>
      </c>
    </row>
    <row r="97" spans="1:10">
      <c r="A97" s="4">
        <f t="shared" si="25"/>
        <v>43585</v>
      </c>
      <c r="B97" s="16">
        <f>+'GSTR 3B Monthly Summary'!B97-'3B As Per Books - Monthly'!B97</f>
        <v>0</v>
      </c>
      <c r="C97" s="16">
        <f>+'GSTR 3B Monthly Summary'!C97-'3B As Per Books - Monthly'!C97</f>
        <v>0</v>
      </c>
      <c r="D97" s="16">
        <f>+'GSTR 3B Monthly Summary'!D97-'3B As Per Books - Monthly'!D97</f>
        <v>0</v>
      </c>
      <c r="E97" s="10">
        <f>+'GSTR 3B Monthly Summary'!E97-'3B As Per Books - Monthly'!E97</f>
        <v>0</v>
      </c>
      <c r="F97" s="10">
        <f>+'GSTR 3B Monthly Summary'!F97-'3B As Per Books - Monthly'!F97</f>
        <v>0</v>
      </c>
      <c r="G97" s="10">
        <f>+'GSTR 3B Monthly Summary'!G97-'3B As Per Books - Monthly'!G97</f>
        <v>0</v>
      </c>
      <c r="H97" s="18">
        <f>+'GSTR 3B Monthly Summary'!H97-'3B As Per Books - Monthly'!H97</f>
        <v>0</v>
      </c>
      <c r="I97" s="18">
        <f>+'GSTR 3B Monthly Summary'!I97-'3B As Per Books - Monthly'!I97</f>
        <v>0</v>
      </c>
      <c r="J97" s="18">
        <f>+'GSTR 3B Monthly Summary'!J97-'3B As Per Books - Monthly'!J97</f>
        <v>0</v>
      </c>
    </row>
    <row r="98" spans="1:10">
      <c r="A98" s="4">
        <f t="shared" si="25"/>
        <v>43616</v>
      </c>
      <c r="B98" s="16">
        <f>+'GSTR 3B Monthly Summary'!B98-'3B As Per Books - Monthly'!B98</f>
        <v>0</v>
      </c>
      <c r="C98" s="16">
        <f>+'GSTR 3B Monthly Summary'!C98-'3B As Per Books - Monthly'!C98</f>
        <v>0</v>
      </c>
      <c r="D98" s="16">
        <f>+'GSTR 3B Monthly Summary'!D98-'3B As Per Books - Monthly'!D98</f>
        <v>0</v>
      </c>
      <c r="E98" s="10">
        <f>+'GSTR 3B Monthly Summary'!E98-'3B As Per Books - Monthly'!E98</f>
        <v>0</v>
      </c>
      <c r="F98" s="10">
        <f>+'GSTR 3B Monthly Summary'!F98-'3B As Per Books - Monthly'!F98</f>
        <v>0</v>
      </c>
      <c r="G98" s="10">
        <f>+'GSTR 3B Monthly Summary'!G98-'3B As Per Books - Monthly'!G98</f>
        <v>0</v>
      </c>
      <c r="H98" s="18">
        <f>+'GSTR 3B Monthly Summary'!H98-'3B As Per Books - Monthly'!H98</f>
        <v>0</v>
      </c>
      <c r="I98" s="18">
        <f>+'GSTR 3B Monthly Summary'!I98-'3B As Per Books - Monthly'!I98</f>
        <v>0</v>
      </c>
      <c r="J98" s="18">
        <f>+'GSTR 3B Monthly Summary'!J98-'3B As Per Books - Monthly'!J98</f>
        <v>0</v>
      </c>
    </row>
    <row r="99" spans="1:10">
      <c r="A99" s="4">
        <f t="shared" si="25"/>
        <v>43646</v>
      </c>
      <c r="B99" s="16">
        <f>+'GSTR 3B Monthly Summary'!B99-'3B As Per Books - Monthly'!B99</f>
        <v>0</v>
      </c>
      <c r="C99" s="16">
        <f>+'GSTR 3B Monthly Summary'!C99-'3B As Per Books - Monthly'!C99</f>
        <v>0</v>
      </c>
      <c r="D99" s="16">
        <f>+'GSTR 3B Monthly Summary'!D99-'3B As Per Books - Monthly'!D99</f>
        <v>0</v>
      </c>
      <c r="E99" s="10">
        <f>+'GSTR 3B Monthly Summary'!E99-'3B As Per Books - Monthly'!E99</f>
        <v>0</v>
      </c>
      <c r="F99" s="10">
        <f>+'GSTR 3B Monthly Summary'!F99-'3B As Per Books - Monthly'!F99</f>
        <v>0</v>
      </c>
      <c r="G99" s="10">
        <f>+'GSTR 3B Monthly Summary'!G99-'3B As Per Books - Monthly'!G99</f>
        <v>0</v>
      </c>
      <c r="H99" s="18">
        <f>+'GSTR 3B Monthly Summary'!H99-'3B As Per Books - Monthly'!H99</f>
        <v>0</v>
      </c>
      <c r="I99" s="18">
        <f>+'GSTR 3B Monthly Summary'!I99-'3B As Per Books - Monthly'!I99</f>
        <v>0</v>
      </c>
      <c r="J99" s="18">
        <f>+'GSTR 3B Monthly Summary'!J99-'3B As Per Books - Monthly'!J99</f>
        <v>0</v>
      </c>
    </row>
    <row r="100" spans="1:10">
      <c r="A100" s="4">
        <f t="shared" ref="A100:A102" si="26">EOMONTH(A99,1)</f>
        <v>43677</v>
      </c>
      <c r="B100" s="16">
        <f>+'GSTR 3B Monthly Summary'!B100-'3B As Per Books - Monthly'!B100</f>
        <v>0</v>
      </c>
      <c r="C100" s="16">
        <f>+'GSTR 3B Monthly Summary'!C100-'3B As Per Books - Monthly'!C100</f>
        <v>0</v>
      </c>
      <c r="D100" s="16">
        <f>+'GSTR 3B Monthly Summary'!D100-'3B As Per Books - Monthly'!D100</f>
        <v>0</v>
      </c>
      <c r="E100" s="10">
        <f>+'GSTR 3B Monthly Summary'!E100-'3B As Per Books - Monthly'!E100</f>
        <v>0</v>
      </c>
      <c r="F100" s="10">
        <f>+'GSTR 3B Monthly Summary'!F100-'3B As Per Books - Monthly'!F100</f>
        <v>0</v>
      </c>
      <c r="G100" s="10">
        <f>+'GSTR 3B Monthly Summary'!G100-'3B As Per Books - Monthly'!G100</f>
        <v>0</v>
      </c>
      <c r="H100" s="18">
        <f>+'GSTR 3B Monthly Summary'!H100-'3B As Per Books - Monthly'!H100</f>
        <v>0</v>
      </c>
      <c r="I100" s="18">
        <f>+'GSTR 3B Monthly Summary'!I100-'3B As Per Books - Monthly'!I100</f>
        <v>0</v>
      </c>
      <c r="J100" s="18">
        <f>+'GSTR 3B Monthly Summary'!J100-'3B As Per Books - Monthly'!J100</f>
        <v>0</v>
      </c>
    </row>
    <row r="101" spans="1:10">
      <c r="A101" s="4">
        <f t="shared" si="26"/>
        <v>43708</v>
      </c>
      <c r="B101" s="16">
        <f>+'GSTR 3B Monthly Summary'!B101-'3B As Per Books - Monthly'!B101</f>
        <v>0</v>
      </c>
      <c r="C101" s="16">
        <f>+'GSTR 3B Monthly Summary'!C101-'3B As Per Books - Monthly'!C101</f>
        <v>0</v>
      </c>
      <c r="D101" s="16">
        <f>+'GSTR 3B Monthly Summary'!D101-'3B As Per Books - Monthly'!D101</f>
        <v>0</v>
      </c>
      <c r="E101" s="10">
        <f>+'GSTR 3B Monthly Summary'!E101-'3B As Per Books - Monthly'!E101</f>
        <v>0</v>
      </c>
      <c r="F101" s="10">
        <f>+'GSTR 3B Monthly Summary'!F101-'3B As Per Books - Monthly'!F101</f>
        <v>0</v>
      </c>
      <c r="G101" s="10">
        <f>+'GSTR 3B Monthly Summary'!G101-'3B As Per Books - Monthly'!G101</f>
        <v>0</v>
      </c>
      <c r="H101" s="18">
        <f>+'GSTR 3B Monthly Summary'!H101-'3B As Per Books - Monthly'!H101</f>
        <v>0</v>
      </c>
      <c r="I101" s="18">
        <f>+'GSTR 3B Monthly Summary'!I101-'3B As Per Books - Monthly'!I101</f>
        <v>0</v>
      </c>
      <c r="J101" s="18">
        <f>+'GSTR 3B Monthly Summary'!J101-'3B As Per Books - Monthly'!J101</f>
        <v>0</v>
      </c>
    </row>
    <row r="102" spans="1:10">
      <c r="A102" s="4">
        <f t="shared" si="26"/>
        <v>43738</v>
      </c>
      <c r="B102" s="16">
        <f>+'GSTR 3B Monthly Summary'!B102-'3B As Per Books - Monthly'!B102</f>
        <v>0</v>
      </c>
      <c r="C102" s="16">
        <f>+'GSTR 3B Monthly Summary'!C102-'3B As Per Books - Monthly'!C102</f>
        <v>0</v>
      </c>
      <c r="D102" s="16">
        <f>+'GSTR 3B Monthly Summary'!D102-'3B As Per Books - Monthly'!D102</f>
        <v>0</v>
      </c>
      <c r="E102" s="10">
        <f>+'GSTR 3B Monthly Summary'!E102-'3B As Per Books - Monthly'!E102</f>
        <v>0</v>
      </c>
      <c r="F102" s="10">
        <f>+'GSTR 3B Monthly Summary'!F102-'3B As Per Books - Monthly'!F102</f>
        <v>0</v>
      </c>
      <c r="G102" s="10">
        <f>+'GSTR 3B Monthly Summary'!G102-'3B As Per Books - Monthly'!G102</f>
        <v>0</v>
      </c>
      <c r="H102" s="18">
        <f>+'GSTR 3B Monthly Summary'!H102-'3B As Per Books - Monthly'!H102</f>
        <v>0</v>
      </c>
      <c r="I102" s="18">
        <f>+'GSTR 3B Monthly Summary'!I102-'3B As Per Books - Monthly'!I102</f>
        <v>0</v>
      </c>
      <c r="J102" s="18">
        <f>+'GSTR 3B Monthly Summary'!J102-'3B As Per Books - Monthly'!J102</f>
        <v>0</v>
      </c>
    </row>
    <row r="103" spans="1:10">
      <c r="A103" s="378" t="str">
        <f>IF(YEAR(ye)=2018,"",EOMONTH(A102,1))</f>
        <v/>
      </c>
      <c r="B103" s="16">
        <f>+'GSTR 3B Monthly Summary'!B103-'3B As Per Books - Monthly'!B103</f>
        <v>0</v>
      </c>
      <c r="C103" s="16">
        <f>+'GSTR 3B Monthly Summary'!C103-'3B As Per Books - Monthly'!C103</f>
        <v>0</v>
      </c>
      <c r="D103" s="16">
        <f>+'GSTR 3B Monthly Summary'!D103-'3B As Per Books - Monthly'!D103</f>
        <v>0</v>
      </c>
      <c r="E103" s="10">
        <f>+'GSTR 3B Monthly Summary'!E103-'3B As Per Books - Monthly'!E103</f>
        <v>0</v>
      </c>
      <c r="F103" s="10">
        <f>+'GSTR 3B Monthly Summary'!F103-'3B As Per Books - Monthly'!F103</f>
        <v>0</v>
      </c>
      <c r="G103" s="10">
        <f>+'GSTR 3B Monthly Summary'!G103-'3B As Per Books - Monthly'!G103</f>
        <v>0</v>
      </c>
      <c r="H103" s="18">
        <f>+'GSTR 3B Monthly Summary'!H103-'3B As Per Books - Monthly'!H103</f>
        <v>0</v>
      </c>
      <c r="I103" s="18">
        <f>+'GSTR 3B Monthly Summary'!I103-'3B As Per Books - Monthly'!I103</f>
        <v>0</v>
      </c>
      <c r="J103" s="18">
        <f>+'GSTR 3B Monthly Summary'!J103-'3B As Per Books - Monthly'!J103</f>
        <v>0</v>
      </c>
    </row>
    <row r="104" spans="1:10">
      <c r="A104" s="378" t="str">
        <f>IF(YEAR(ye)=2018,"",EOMONTH(A103,1))</f>
        <v/>
      </c>
      <c r="B104" s="16">
        <f>+'GSTR 3B Monthly Summary'!B104-'3B As Per Books - Monthly'!B104</f>
        <v>0</v>
      </c>
      <c r="C104" s="16">
        <f>+'GSTR 3B Monthly Summary'!C104-'3B As Per Books - Monthly'!C104</f>
        <v>0</v>
      </c>
      <c r="D104" s="16">
        <f>+'GSTR 3B Monthly Summary'!D104-'3B As Per Books - Monthly'!D104</f>
        <v>0</v>
      </c>
      <c r="E104" s="10">
        <f>+'GSTR 3B Monthly Summary'!E104-'3B As Per Books - Monthly'!E104</f>
        <v>0</v>
      </c>
      <c r="F104" s="10">
        <f>+'GSTR 3B Monthly Summary'!F104-'3B As Per Books - Monthly'!F104</f>
        <v>0</v>
      </c>
      <c r="G104" s="10">
        <f>+'GSTR 3B Monthly Summary'!G104-'3B As Per Books - Monthly'!G104</f>
        <v>0</v>
      </c>
      <c r="H104" s="18">
        <f>+'GSTR 3B Monthly Summary'!H104-'3B As Per Books - Monthly'!H104</f>
        <v>0</v>
      </c>
      <c r="I104" s="18">
        <f>+'GSTR 3B Monthly Summary'!I104-'3B As Per Books - Monthly'!I104</f>
        <v>0</v>
      </c>
      <c r="J104" s="18">
        <f>+'GSTR 3B Monthly Summary'!J104-'3B As Per Books - Monthly'!J104</f>
        <v>0</v>
      </c>
    </row>
    <row r="105" spans="1:10">
      <c r="A105" s="378" t="str">
        <f>IF(YEAR(ye)=2018,"",EOMONTH(A104,1))</f>
        <v/>
      </c>
      <c r="B105" s="16">
        <f>+'GSTR 3B Monthly Summary'!B105-'3B As Per Books - Monthly'!B105</f>
        <v>0</v>
      </c>
      <c r="C105" s="16">
        <f>+'GSTR 3B Monthly Summary'!C105-'3B As Per Books - Monthly'!C105</f>
        <v>0</v>
      </c>
      <c r="D105" s="16">
        <f>+'GSTR 3B Monthly Summary'!D105-'3B As Per Books - Monthly'!D105</f>
        <v>0</v>
      </c>
      <c r="E105" s="10">
        <f>+'GSTR 3B Monthly Summary'!E105-'3B As Per Books - Monthly'!E105</f>
        <v>0</v>
      </c>
      <c r="F105" s="10">
        <f>+'GSTR 3B Monthly Summary'!F105-'3B As Per Books - Monthly'!F105</f>
        <v>0</v>
      </c>
      <c r="G105" s="10">
        <f>+'GSTR 3B Monthly Summary'!G105-'3B As Per Books - Monthly'!G105</f>
        <v>0</v>
      </c>
      <c r="H105" s="18">
        <f>+'GSTR 3B Monthly Summary'!H105-'3B As Per Books - Monthly'!H105</f>
        <v>0</v>
      </c>
      <c r="I105" s="18">
        <f>+'GSTR 3B Monthly Summary'!I105-'3B As Per Books - Monthly'!I105</f>
        <v>0</v>
      </c>
      <c r="J105" s="18">
        <f>+'GSTR 3B Monthly Summary'!J105-'3B As Per Books - Monthly'!J105</f>
        <v>0</v>
      </c>
    </row>
    <row r="106" spans="1:10" ht="13.5" thickBot="1">
      <c r="A106" s="3"/>
      <c r="B106" s="54">
        <f>SUM(B94:B105)</f>
        <v>0</v>
      </c>
      <c r="C106" s="56">
        <f>SUM(C94:C105)</f>
        <v>0</v>
      </c>
      <c r="D106" s="86">
        <f>SUM(D92:D105)</f>
        <v>0</v>
      </c>
      <c r="E106" s="51">
        <f>SUM(E94:E105)</f>
        <v>0</v>
      </c>
      <c r="F106" s="53">
        <f t="shared" ref="F106" si="27">SUM(F94:F105)</f>
        <v>0</v>
      </c>
      <c r="G106" s="74">
        <f>SUM(G92:G105)</f>
        <v>0</v>
      </c>
      <c r="H106" s="90">
        <f>SUM(H94:H105)</f>
        <v>0</v>
      </c>
      <c r="I106" s="88">
        <f t="shared" ref="I106" si="28">SUM(I94:I105)</f>
        <v>0</v>
      </c>
      <c r="J106" s="89">
        <f>SUM(J92:J105)</f>
        <v>0</v>
      </c>
    </row>
    <row r="114" spans="5:5" ht="15">
      <c r="E114" s="108"/>
    </row>
  </sheetData>
  <mergeCells count="66">
    <mergeCell ref="R3:R4"/>
    <mergeCell ref="A54:A57"/>
    <mergeCell ref="S3:S4"/>
    <mergeCell ref="A19:A21"/>
    <mergeCell ref="A2:A4"/>
    <mergeCell ref="B2:J2"/>
    <mergeCell ref="K2:O2"/>
    <mergeCell ref="P2:P3"/>
    <mergeCell ref="Q2:S2"/>
    <mergeCell ref="B3:F3"/>
    <mergeCell ref="G3:I3"/>
    <mergeCell ref="K3:O3"/>
    <mergeCell ref="Q3:Q4"/>
    <mergeCell ref="A36:A39"/>
    <mergeCell ref="B36:E36"/>
    <mergeCell ref="F36:M36"/>
    <mergeCell ref="B37:C38"/>
    <mergeCell ref="D37:E38"/>
    <mergeCell ref="F37:I38"/>
    <mergeCell ref="J37:M38"/>
    <mergeCell ref="B20:I20"/>
    <mergeCell ref="J20:Q20"/>
    <mergeCell ref="A72:A75"/>
    <mergeCell ref="B72:O72"/>
    <mergeCell ref="B73:H73"/>
    <mergeCell ref="I73:O73"/>
    <mergeCell ref="B74:B75"/>
    <mergeCell ref="C74:D74"/>
    <mergeCell ref="L74:L75"/>
    <mergeCell ref="M74:M75"/>
    <mergeCell ref="N74:N75"/>
    <mergeCell ref="O74:O75"/>
    <mergeCell ref="E74:E75"/>
    <mergeCell ref="F74:F75"/>
    <mergeCell ref="G74:G75"/>
    <mergeCell ref="H74:H75"/>
    <mergeCell ref="I74:I75"/>
    <mergeCell ref="J74:K74"/>
    <mergeCell ref="B55:H55"/>
    <mergeCell ref="I55:M55"/>
    <mergeCell ref="B56:B57"/>
    <mergeCell ref="C56:E56"/>
    <mergeCell ref="F56:F57"/>
    <mergeCell ref="G56:G57"/>
    <mergeCell ref="H56:H57"/>
    <mergeCell ref="I56:I57"/>
    <mergeCell ref="J56:J57"/>
    <mergeCell ref="K56:K57"/>
    <mergeCell ref="L56:L57"/>
    <mergeCell ref="M56:M57"/>
    <mergeCell ref="R20:Y20"/>
    <mergeCell ref="A90:A93"/>
    <mergeCell ref="B90:J90"/>
    <mergeCell ref="B91:D91"/>
    <mergeCell ref="E91:G91"/>
    <mergeCell ref="H91:J91"/>
    <mergeCell ref="B92:B93"/>
    <mergeCell ref="I92:I93"/>
    <mergeCell ref="J92:J93"/>
    <mergeCell ref="C92:C93"/>
    <mergeCell ref="D92:D93"/>
    <mergeCell ref="E92:E93"/>
    <mergeCell ref="F92:F93"/>
    <mergeCell ref="G92:G93"/>
    <mergeCell ref="H92:H93"/>
    <mergeCell ref="B54:M54"/>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sheetPr codeName="Sheet5"/>
  <dimension ref="A1:AG56"/>
  <sheetViews>
    <sheetView workbookViewId="0">
      <pane xSplit="1" ySplit="2" topLeftCell="B21" activePane="bottomRight" state="frozen"/>
      <selection pane="topRight" activeCell="B1" sqref="B1"/>
      <selection pane="bottomLeft" activeCell="A3" sqref="A3"/>
      <selection pane="bottomRight" activeCell="A37" sqref="A37"/>
    </sheetView>
  </sheetViews>
  <sheetFormatPr defaultRowHeight="12.75"/>
  <cols>
    <col min="2" max="27" width="14.7109375" customWidth="1"/>
    <col min="28" max="29" width="12.7109375" customWidth="1"/>
  </cols>
  <sheetData>
    <row r="1" spans="1:33">
      <c r="A1" s="109">
        <f>co_name</f>
        <v>0</v>
      </c>
    </row>
    <row r="2" spans="1:33">
      <c r="A2" s="109" t="s">
        <v>59</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row>
    <row r="3" spans="1:33">
      <c r="A3" s="286"/>
      <c r="B3" s="634" t="s">
        <v>301</v>
      </c>
      <c r="C3" s="634"/>
      <c r="D3" s="634"/>
      <c r="E3" s="634"/>
      <c r="F3" s="634"/>
      <c r="G3" s="625" t="s">
        <v>285</v>
      </c>
      <c r="H3" s="626"/>
      <c r="I3" s="626"/>
      <c r="J3" s="626"/>
      <c r="K3" s="627"/>
      <c r="L3" s="625" t="s">
        <v>286</v>
      </c>
      <c r="M3" s="626"/>
      <c r="N3" s="626"/>
      <c r="O3" s="626"/>
      <c r="P3" s="627"/>
      <c r="Q3" s="625" t="s">
        <v>287</v>
      </c>
      <c r="R3" s="626"/>
      <c r="S3" s="626"/>
      <c r="T3" s="626"/>
      <c r="U3" s="627"/>
      <c r="V3" s="625" t="s">
        <v>289</v>
      </c>
      <c r="W3" s="627"/>
      <c r="X3" s="634" t="s">
        <v>290</v>
      </c>
      <c r="Y3" s="634"/>
      <c r="Z3" s="659" t="s">
        <v>291</v>
      </c>
      <c r="AA3" s="660"/>
      <c r="AB3" s="660"/>
      <c r="AC3" s="660"/>
    </row>
    <row r="4" spans="1:33" ht="12.75" customHeight="1">
      <c r="A4" s="616" t="s">
        <v>0</v>
      </c>
      <c r="B4" s="646" t="s">
        <v>61</v>
      </c>
      <c r="C4" s="647"/>
      <c r="D4" s="647"/>
      <c r="E4" s="647"/>
      <c r="F4" s="648"/>
      <c r="G4" s="665" t="s">
        <v>303</v>
      </c>
      <c r="H4" s="666"/>
      <c r="I4" s="666"/>
      <c r="J4" s="666"/>
      <c r="K4" s="667"/>
      <c r="L4" s="671" t="s">
        <v>288</v>
      </c>
      <c r="M4" s="672"/>
      <c r="N4" s="672"/>
      <c r="O4" s="672"/>
      <c r="P4" s="673"/>
      <c r="Q4" s="665" t="s">
        <v>60</v>
      </c>
      <c r="R4" s="666"/>
      <c r="S4" s="666"/>
      <c r="T4" s="666"/>
      <c r="U4" s="667"/>
      <c r="V4" s="661" t="s">
        <v>62</v>
      </c>
      <c r="W4" s="662"/>
      <c r="X4" s="642" t="s">
        <v>63</v>
      </c>
      <c r="Y4" s="643"/>
      <c r="Z4" s="636" t="s">
        <v>64</v>
      </c>
      <c r="AA4" s="637"/>
      <c r="AB4" s="637"/>
      <c r="AC4" s="638"/>
      <c r="AD4" s="110"/>
      <c r="AE4" s="110"/>
      <c r="AF4" s="110"/>
      <c r="AG4" s="110"/>
    </row>
    <row r="5" spans="1:33">
      <c r="A5" s="617"/>
      <c r="B5" s="649"/>
      <c r="C5" s="650"/>
      <c r="D5" s="650"/>
      <c r="E5" s="650"/>
      <c r="F5" s="651"/>
      <c r="G5" s="668"/>
      <c r="H5" s="669"/>
      <c r="I5" s="669"/>
      <c r="J5" s="669"/>
      <c r="K5" s="670"/>
      <c r="L5" s="674"/>
      <c r="M5" s="675"/>
      <c r="N5" s="675"/>
      <c r="O5" s="675"/>
      <c r="P5" s="676"/>
      <c r="Q5" s="668"/>
      <c r="R5" s="669"/>
      <c r="S5" s="669"/>
      <c r="T5" s="669"/>
      <c r="U5" s="670"/>
      <c r="V5" s="663"/>
      <c r="W5" s="664"/>
      <c r="X5" s="644"/>
      <c r="Y5" s="645"/>
      <c r="Z5" s="639"/>
      <c r="AA5" s="640"/>
      <c r="AB5" s="640"/>
      <c r="AC5" s="641"/>
      <c r="AD5" s="110"/>
      <c r="AE5" s="110"/>
      <c r="AF5" s="110"/>
      <c r="AG5" s="110"/>
    </row>
    <row r="6" spans="1:33">
      <c r="A6" s="618"/>
      <c r="B6" s="115" t="s">
        <v>7</v>
      </c>
      <c r="C6" s="115" t="s">
        <v>9</v>
      </c>
      <c r="D6" s="115" t="s">
        <v>10</v>
      </c>
      <c r="E6" s="115" t="s">
        <v>8</v>
      </c>
      <c r="F6" s="115" t="s">
        <v>11</v>
      </c>
      <c r="G6" s="114" t="s">
        <v>7</v>
      </c>
      <c r="H6" s="114" t="s">
        <v>9</v>
      </c>
      <c r="I6" s="114" t="s">
        <v>10</v>
      </c>
      <c r="J6" s="114" t="s">
        <v>8</v>
      </c>
      <c r="K6" s="114" t="s">
        <v>31</v>
      </c>
      <c r="L6" s="284" t="s">
        <v>7</v>
      </c>
      <c r="M6" s="284" t="s">
        <v>9</v>
      </c>
      <c r="N6" s="284" t="s">
        <v>10</v>
      </c>
      <c r="O6" s="284" t="s">
        <v>8</v>
      </c>
      <c r="P6" s="284" t="s">
        <v>31</v>
      </c>
      <c r="Q6" s="114" t="s">
        <v>7</v>
      </c>
      <c r="R6" s="114" t="s">
        <v>9</v>
      </c>
      <c r="S6" s="114" t="s">
        <v>10</v>
      </c>
      <c r="T6" s="114" t="s">
        <v>8</v>
      </c>
      <c r="U6" s="114" t="s">
        <v>31</v>
      </c>
      <c r="V6" s="116" t="s">
        <v>7</v>
      </c>
      <c r="W6" s="116" t="s">
        <v>8</v>
      </c>
      <c r="X6" s="117" t="s">
        <v>7</v>
      </c>
      <c r="Y6" s="117" t="s">
        <v>8</v>
      </c>
      <c r="Z6" s="118" t="s">
        <v>7</v>
      </c>
      <c r="AA6" s="118" t="s">
        <v>9</v>
      </c>
      <c r="AB6" s="118" t="s">
        <v>10</v>
      </c>
      <c r="AC6" s="118" t="s">
        <v>8</v>
      </c>
      <c r="AD6" s="110"/>
      <c r="AE6" s="110"/>
      <c r="AF6" s="110"/>
      <c r="AG6" s="110"/>
    </row>
    <row r="7" spans="1:33">
      <c r="A7" s="119" t="str">
        <f>TEXT(s_period,"MMM-YY")</f>
        <v>Jan-17</v>
      </c>
      <c r="B7" s="112"/>
      <c r="C7" s="112"/>
      <c r="D7" s="363">
        <f t="shared" ref="D7:D18" si="0">C7</f>
        <v>0</v>
      </c>
      <c r="E7" s="112"/>
      <c r="F7" s="112"/>
      <c r="G7" s="112"/>
      <c r="H7" s="112"/>
      <c r="I7" s="283">
        <f t="shared" ref="I7:I18" si="1">H7</f>
        <v>0</v>
      </c>
      <c r="J7" s="112"/>
      <c r="K7" s="112"/>
      <c r="L7" s="112"/>
      <c r="M7" s="112"/>
      <c r="N7" s="364">
        <f t="shared" ref="N7:N18" si="2">M7</f>
        <v>0</v>
      </c>
      <c r="O7" s="112"/>
      <c r="P7" s="112"/>
      <c r="Q7" s="283">
        <f t="shared" ref="Q7:Q18" si="3">G7+L7</f>
        <v>0</v>
      </c>
      <c r="R7" s="283">
        <f t="shared" ref="R7:R18" si="4">H7+M7</f>
        <v>0</v>
      </c>
      <c r="S7" s="283">
        <f t="shared" ref="S7:S18" si="5">I7+N7</f>
        <v>0</v>
      </c>
      <c r="T7" s="283">
        <f t="shared" ref="T7:T18" si="6">J7+O7</f>
        <v>0</v>
      </c>
      <c r="U7" s="283"/>
      <c r="V7" s="112"/>
      <c r="W7" s="112"/>
      <c r="X7" s="112"/>
      <c r="Y7" s="112"/>
      <c r="Z7" s="112"/>
      <c r="AA7" s="112"/>
      <c r="AB7" s="365">
        <f t="shared" ref="AB7:AB18" si="7">AA7</f>
        <v>0</v>
      </c>
      <c r="AC7" s="112"/>
      <c r="AD7" s="110"/>
      <c r="AE7" s="110"/>
      <c r="AF7" s="110"/>
      <c r="AG7" s="110"/>
    </row>
    <row r="8" spans="1:33">
      <c r="A8" s="377">
        <f>EOMONTH(A7,1)</f>
        <v>43524</v>
      </c>
      <c r="B8" s="112"/>
      <c r="C8" s="112"/>
      <c r="D8" s="363">
        <f t="shared" ref="D8:D10" si="8">C8</f>
        <v>0</v>
      </c>
      <c r="E8" s="112"/>
      <c r="F8" s="112"/>
      <c r="G8" s="112"/>
      <c r="H8" s="112"/>
      <c r="I8" s="283">
        <f t="shared" ref="I8:I10" si="9">H8</f>
        <v>0</v>
      </c>
      <c r="J8" s="112"/>
      <c r="K8" s="112"/>
      <c r="L8" s="112"/>
      <c r="M8" s="112"/>
      <c r="N8" s="364">
        <f t="shared" ref="N8:N10" si="10">M8</f>
        <v>0</v>
      </c>
      <c r="O8" s="112"/>
      <c r="P8" s="112"/>
      <c r="Q8" s="283">
        <f t="shared" ref="Q8:Q10" si="11">G8+L8</f>
        <v>0</v>
      </c>
      <c r="R8" s="283">
        <f t="shared" ref="R8:R10" si="12">H8+M8</f>
        <v>0</v>
      </c>
      <c r="S8" s="283">
        <f t="shared" ref="S8:S10" si="13">I8+N8</f>
        <v>0</v>
      </c>
      <c r="T8" s="283">
        <f t="shared" ref="T8:T10" si="14">J8+O8</f>
        <v>0</v>
      </c>
      <c r="U8" s="283"/>
      <c r="V8" s="112"/>
      <c r="W8" s="112"/>
      <c r="X8" s="112"/>
      <c r="Y8" s="112"/>
      <c r="Z8" s="112"/>
      <c r="AA8" s="112"/>
      <c r="AB8" s="365">
        <f t="shared" ref="AB8:AB10" si="15">AA8</f>
        <v>0</v>
      </c>
      <c r="AC8" s="112"/>
      <c r="AD8" s="110"/>
      <c r="AE8" s="110"/>
      <c r="AF8" s="110"/>
      <c r="AG8" s="110"/>
    </row>
    <row r="9" spans="1:33">
      <c r="A9" s="377">
        <f t="shared" ref="A9:A15" si="16">EOMONTH(A8,1)</f>
        <v>43555</v>
      </c>
      <c r="B9" s="112"/>
      <c r="C9" s="112"/>
      <c r="D9" s="363">
        <f t="shared" si="8"/>
        <v>0</v>
      </c>
      <c r="E9" s="112"/>
      <c r="F9" s="112"/>
      <c r="G9" s="112"/>
      <c r="H9" s="112"/>
      <c r="I9" s="283">
        <f t="shared" si="9"/>
        <v>0</v>
      </c>
      <c r="J9" s="112"/>
      <c r="K9" s="112"/>
      <c r="L9" s="112"/>
      <c r="M9" s="112"/>
      <c r="N9" s="364">
        <f t="shared" si="10"/>
        <v>0</v>
      </c>
      <c r="O9" s="112"/>
      <c r="P9" s="112"/>
      <c r="Q9" s="283">
        <f t="shared" si="11"/>
        <v>0</v>
      </c>
      <c r="R9" s="283">
        <f t="shared" si="12"/>
        <v>0</v>
      </c>
      <c r="S9" s="283">
        <f t="shared" si="13"/>
        <v>0</v>
      </c>
      <c r="T9" s="283">
        <f t="shared" si="14"/>
        <v>0</v>
      </c>
      <c r="U9" s="283"/>
      <c r="V9" s="112"/>
      <c r="W9" s="112"/>
      <c r="X9" s="112"/>
      <c r="Y9" s="112"/>
      <c r="Z9" s="112"/>
      <c r="AA9" s="112"/>
      <c r="AB9" s="365">
        <f t="shared" si="15"/>
        <v>0</v>
      </c>
      <c r="AC9" s="112"/>
      <c r="AD9" s="110"/>
      <c r="AE9" s="110"/>
      <c r="AF9" s="110"/>
      <c r="AG9" s="110"/>
    </row>
    <row r="10" spans="1:33">
      <c r="A10" s="377">
        <f t="shared" si="16"/>
        <v>43585</v>
      </c>
      <c r="B10" s="112"/>
      <c r="C10" s="112"/>
      <c r="D10" s="363">
        <f t="shared" si="8"/>
        <v>0</v>
      </c>
      <c r="E10" s="112"/>
      <c r="F10" s="112"/>
      <c r="G10" s="112"/>
      <c r="H10" s="112"/>
      <c r="I10" s="283">
        <f t="shared" si="9"/>
        <v>0</v>
      </c>
      <c r="J10" s="112"/>
      <c r="K10" s="112"/>
      <c r="L10" s="112"/>
      <c r="M10" s="112"/>
      <c r="N10" s="364">
        <f t="shared" si="10"/>
        <v>0</v>
      </c>
      <c r="O10" s="112"/>
      <c r="P10" s="112"/>
      <c r="Q10" s="283">
        <f t="shared" si="11"/>
        <v>0</v>
      </c>
      <c r="R10" s="283">
        <f t="shared" si="12"/>
        <v>0</v>
      </c>
      <c r="S10" s="283">
        <f t="shared" si="13"/>
        <v>0</v>
      </c>
      <c r="T10" s="283">
        <f t="shared" si="14"/>
        <v>0</v>
      </c>
      <c r="U10" s="283"/>
      <c r="V10" s="112"/>
      <c r="W10" s="112"/>
      <c r="X10" s="112"/>
      <c r="Y10" s="112"/>
      <c r="Z10" s="112"/>
      <c r="AA10" s="112"/>
      <c r="AB10" s="365">
        <f t="shared" si="15"/>
        <v>0</v>
      </c>
      <c r="AC10" s="112"/>
      <c r="AD10" s="110"/>
      <c r="AE10" s="110"/>
      <c r="AF10" s="110"/>
      <c r="AG10" s="110"/>
    </row>
    <row r="11" spans="1:33">
      <c r="A11" s="377">
        <f t="shared" si="16"/>
        <v>43616</v>
      </c>
      <c r="B11" s="112"/>
      <c r="C11" s="112"/>
      <c r="D11" s="363">
        <f t="shared" si="0"/>
        <v>0</v>
      </c>
      <c r="E11" s="112"/>
      <c r="F11" s="112"/>
      <c r="G11" s="112"/>
      <c r="H11" s="112"/>
      <c r="I11" s="283">
        <f t="shared" si="1"/>
        <v>0</v>
      </c>
      <c r="J11" s="112"/>
      <c r="K11" s="112"/>
      <c r="L11" s="112"/>
      <c r="M11" s="112"/>
      <c r="N11" s="364">
        <f t="shared" si="2"/>
        <v>0</v>
      </c>
      <c r="O11" s="112"/>
      <c r="P11" s="112"/>
      <c r="Q11" s="283">
        <f t="shared" si="3"/>
        <v>0</v>
      </c>
      <c r="R11" s="283">
        <f t="shared" si="4"/>
        <v>0</v>
      </c>
      <c r="S11" s="283">
        <f t="shared" si="5"/>
        <v>0</v>
      </c>
      <c r="T11" s="283">
        <f t="shared" si="6"/>
        <v>0</v>
      </c>
      <c r="U11" s="283"/>
      <c r="V11" s="112"/>
      <c r="W11" s="112"/>
      <c r="X11" s="112"/>
      <c r="Y11" s="112"/>
      <c r="Z11" s="112"/>
      <c r="AA11" s="112"/>
      <c r="AB11" s="365">
        <f t="shared" si="7"/>
        <v>0</v>
      </c>
      <c r="AC11" s="112"/>
      <c r="AD11" s="110"/>
      <c r="AE11" s="110"/>
      <c r="AF11" s="110"/>
      <c r="AG11" s="110"/>
    </row>
    <row r="12" spans="1:33">
      <c r="A12" s="377">
        <f t="shared" si="16"/>
        <v>43646</v>
      </c>
      <c r="B12" s="112"/>
      <c r="C12" s="112"/>
      <c r="D12" s="363">
        <f t="shared" si="0"/>
        <v>0</v>
      </c>
      <c r="E12" s="112"/>
      <c r="F12" s="112"/>
      <c r="G12" s="112"/>
      <c r="H12" s="112"/>
      <c r="I12" s="283">
        <f t="shared" si="1"/>
        <v>0</v>
      </c>
      <c r="J12" s="112"/>
      <c r="K12" s="112"/>
      <c r="L12" s="112"/>
      <c r="M12" s="112"/>
      <c r="N12" s="364">
        <f t="shared" si="2"/>
        <v>0</v>
      </c>
      <c r="O12" s="112"/>
      <c r="P12" s="112"/>
      <c r="Q12" s="283">
        <f t="shared" si="3"/>
        <v>0</v>
      </c>
      <c r="R12" s="283">
        <f t="shared" si="4"/>
        <v>0</v>
      </c>
      <c r="S12" s="283">
        <f t="shared" si="5"/>
        <v>0</v>
      </c>
      <c r="T12" s="283">
        <f t="shared" si="6"/>
        <v>0</v>
      </c>
      <c r="U12" s="283"/>
      <c r="V12" s="112"/>
      <c r="W12" s="112"/>
      <c r="X12" s="112"/>
      <c r="Y12" s="112"/>
      <c r="Z12" s="112"/>
      <c r="AA12" s="112"/>
      <c r="AB12" s="365">
        <f t="shared" si="7"/>
        <v>0</v>
      </c>
      <c r="AC12" s="112"/>
      <c r="AD12" s="110"/>
      <c r="AE12" s="110"/>
      <c r="AF12" s="110"/>
      <c r="AG12" s="110"/>
    </row>
    <row r="13" spans="1:33">
      <c r="A13" s="377">
        <f t="shared" si="16"/>
        <v>43677</v>
      </c>
      <c r="B13" s="112"/>
      <c r="C13" s="112"/>
      <c r="D13" s="363">
        <f t="shared" si="0"/>
        <v>0</v>
      </c>
      <c r="E13" s="112"/>
      <c r="F13" s="112"/>
      <c r="G13" s="112"/>
      <c r="H13" s="112"/>
      <c r="I13" s="283">
        <f t="shared" si="1"/>
        <v>0</v>
      </c>
      <c r="J13" s="112"/>
      <c r="K13" s="112"/>
      <c r="L13" s="112"/>
      <c r="M13" s="112"/>
      <c r="N13" s="364">
        <f t="shared" si="2"/>
        <v>0</v>
      </c>
      <c r="O13" s="112"/>
      <c r="P13" s="112"/>
      <c r="Q13" s="283">
        <f t="shared" si="3"/>
        <v>0</v>
      </c>
      <c r="R13" s="283">
        <f t="shared" si="4"/>
        <v>0</v>
      </c>
      <c r="S13" s="283">
        <f t="shared" si="5"/>
        <v>0</v>
      </c>
      <c r="T13" s="283">
        <f t="shared" si="6"/>
        <v>0</v>
      </c>
      <c r="U13" s="283"/>
      <c r="V13" s="112"/>
      <c r="W13" s="112"/>
      <c r="X13" s="112"/>
      <c r="Y13" s="112"/>
      <c r="Z13" s="112"/>
      <c r="AA13" s="112"/>
      <c r="AB13" s="365">
        <f t="shared" si="7"/>
        <v>0</v>
      </c>
      <c r="AC13" s="112"/>
      <c r="AD13" s="110"/>
      <c r="AE13" s="110"/>
      <c r="AF13" s="110"/>
      <c r="AG13" s="110"/>
    </row>
    <row r="14" spans="1:33">
      <c r="A14" s="377">
        <f t="shared" si="16"/>
        <v>43708</v>
      </c>
      <c r="B14" s="112"/>
      <c r="C14" s="112"/>
      <c r="D14" s="363">
        <f t="shared" si="0"/>
        <v>0</v>
      </c>
      <c r="E14" s="112"/>
      <c r="F14" s="112"/>
      <c r="G14" s="112"/>
      <c r="H14" s="112"/>
      <c r="I14" s="283">
        <f t="shared" si="1"/>
        <v>0</v>
      </c>
      <c r="J14" s="112"/>
      <c r="K14" s="112"/>
      <c r="L14" s="112"/>
      <c r="M14" s="112"/>
      <c r="N14" s="364">
        <f t="shared" si="2"/>
        <v>0</v>
      </c>
      <c r="O14" s="112"/>
      <c r="P14" s="112"/>
      <c r="Q14" s="283">
        <f t="shared" si="3"/>
        <v>0</v>
      </c>
      <c r="R14" s="283">
        <f t="shared" si="4"/>
        <v>0</v>
      </c>
      <c r="S14" s="283">
        <f t="shared" si="5"/>
        <v>0</v>
      </c>
      <c r="T14" s="283">
        <f t="shared" si="6"/>
        <v>0</v>
      </c>
      <c r="U14" s="283"/>
      <c r="V14" s="112"/>
      <c r="W14" s="112"/>
      <c r="X14" s="112"/>
      <c r="Y14" s="112"/>
      <c r="Z14" s="112"/>
      <c r="AA14" s="112"/>
      <c r="AB14" s="365">
        <f t="shared" si="7"/>
        <v>0</v>
      </c>
      <c r="AC14" s="112"/>
      <c r="AD14" s="110"/>
      <c r="AE14" s="110"/>
      <c r="AF14" s="110"/>
      <c r="AG14" s="110"/>
    </row>
    <row r="15" spans="1:33">
      <c r="A15" s="377">
        <f t="shared" si="16"/>
        <v>43738</v>
      </c>
      <c r="B15" s="112"/>
      <c r="C15" s="112"/>
      <c r="D15" s="363">
        <f t="shared" si="0"/>
        <v>0</v>
      </c>
      <c r="E15" s="112"/>
      <c r="F15" s="112"/>
      <c r="G15" s="112"/>
      <c r="H15" s="112"/>
      <c r="I15" s="283">
        <f t="shared" si="1"/>
        <v>0</v>
      </c>
      <c r="J15" s="112"/>
      <c r="K15" s="112"/>
      <c r="L15" s="112"/>
      <c r="M15" s="112"/>
      <c r="N15" s="364">
        <f t="shared" si="2"/>
        <v>0</v>
      </c>
      <c r="O15" s="112"/>
      <c r="P15" s="112"/>
      <c r="Q15" s="283">
        <f t="shared" si="3"/>
        <v>0</v>
      </c>
      <c r="R15" s="283">
        <f t="shared" si="4"/>
        <v>0</v>
      </c>
      <c r="S15" s="283">
        <f t="shared" si="5"/>
        <v>0</v>
      </c>
      <c r="T15" s="283">
        <f t="shared" si="6"/>
        <v>0</v>
      </c>
      <c r="U15" s="283"/>
      <c r="V15" s="112"/>
      <c r="W15" s="112"/>
      <c r="X15" s="112"/>
      <c r="Y15" s="112"/>
      <c r="Z15" s="112"/>
      <c r="AA15" s="112"/>
      <c r="AB15" s="365">
        <f t="shared" si="7"/>
        <v>0</v>
      </c>
      <c r="AC15" s="112"/>
      <c r="AD15" s="110"/>
      <c r="AE15" s="110"/>
      <c r="AF15" s="110"/>
      <c r="AG15" s="110"/>
    </row>
    <row r="16" spans="1:33">
      <c r="A16" s="98" t="str">
        <f>IF(YEAR(ye)=2018,"",EOMONTH(A15,1))</f>
        <v/>
      </c>
      <c r="B16" s="112"/>
      <c r="C16" s="112"/>
      <c r="D16" s="363">
        <f t="shared" si="0"/>
        <v>0</v>
      </c>
      <c r="E16" s="112"/>
      <c r="F16" s="112"/>
      <c r="G16" s="112"/>
      <c r="H16" s="112"/>
      <c r="I16" s="283">
        <f t="shared" si="1"/>
        <v>0</v>
      </c>
      <c r="J16" s="112"/>
      <c r="K16" s="112"/>
      <c r="L16" s="112"/>
      <c r="M16" s="112"/>
      <c r="N16" s="364">
        <f t="shared" si="2"/>
        <v>0</v>
      </c>
      <c r="O16" s="112"/>
      <c r="P16" s="112"/>
      <c r="Q16" s="283">
        <f t="shared" si="3"/>
        <v>0</v>
      </c>
      <c r="R16" s="283">
        <f t="shared" si="4"/>
        <v>0</v>
      </c>
      <c r="S16" s="283">
        <f t="shared" si="5"/>
        <v>0</v>
      </c>
      <c r="T16" s="283">
        <f t="shared" si="6"/>
        <v>0</v>
      </c>
      <c r="U16" s="283"/>
      <c r="V16" s="112"/>
      <c r="W16" s="112"/>
      <c r="X16" s="112"/>
      <c r="Y16" s="112"/>
      <c r="Z16" s="112"/>
      <c r="AA16" s="112"/>
      <c r="AB16" s="365">
        <f t="shared" si="7"/>
        <v>0</v>
      </c>
      <c r="AC16" s="112"/>
      <c r="AD16" s="110"/>
      <c r="AE16" s="110"/>
      <c r="AF16" s="110"/>
      <c r="AG16" s="110"/>
    </row>
    <row r="17" spans="1:33">
      <c r="A17" s="98" t="str">
        <f>IF(YEAR(ye)=2018,"",EOMONTH(A16,1))</f>
        <v/>
      </c>
      <c r="B17" s="112"/>
      <c r="C17" s="112"/>
      <c r="D17" s="363">
        <f t="shared" si="0"/>
        <v>0</v>
      </c>
      <c r="E17" s="112"/>
      <c r="F17" s="112"/>
      <c r="G17" s="112"/>
      <c r="H17" s="112"/>
      <c r="I17" s="283">
        <f t="shared" si="1"/>
        <v>0</v>
      </c>
      <c r="J17" s="112"/>
      <c r="K17" s="112"/>
      <c r="L17" s="112"/>
      <c r="M17" s="112"/>
      <c r="N17" s="364">
        <f t="shared" si="2"/>
        <v>0</v>
      </c>
      <c r="O17" s="112"/>
      <c r="P17" s="112"/>
      <c r="Q17" s="283">
        <f t="shared" si="3"/>
        <v>0</v>
      </c>
      <c r="R17" s="283">
        <f t="shared" si="4"/>
        <v>0</v>
      </c>
      <c r="S17" s="283">
        <f t="shared" si="5"/>
        <v>0</v>
      </c>
      <c r="T17" s="283">
        <f t="shared" si="6"/>
        <v>0</v>
      </c>
      <c r="U17" s="283"/>
      <c r="V17" s="112"/>
      <c r="W17" s="112"/>
      <c r="X17" s="112"/>
      <c r="Y17" s="112"/>
      <c r="Z17" s="112"/>
      <c r="AA17" s="112"/>
      <c r="AB17" s="365">
        <f t="shared" si="7"/>
        <v>0</v>
      </c>
      <c r="AC17" s="112"/>
      <c r="AD17" s="110"/>
      <c r="AE17" s="110"/>
      <c r="AF17" s="110"/>
      <c r="AG17" s="110"/>
    </row>
    <row r="18" spans="1:33">
      <c r="A18" s="98" t="str">
        <f>IF(YEAR(ye)=2018,"",EOMONTH(A17,1))</f>
        <v/>
      </c>
      <c r="B18" s="112"/>
      <c r="C18" s="112"/>
      <c r="D18" s="363">
        <f t="shared" si="0"/>
        <v>0</v>
      </c>
      <c r="E18" s="112"/>
      <c r="F18" s="112"/>
      <c r="G18" s="112"/>
      <c r="H18" s="112"/>
      <c r="I18" s="283">
        <f t="shared" si="1"/>
        <v>0</v>
      </c>
      <c r="J18" s="112"/>
      <c r="K18" s="112"/>
      <c r="L18" s="112"/>
      <c r="M18" s="112"/>
      <c r="N18" s="364">
        <f t="shared" si="2"/>
        <v>0</v>
      </c>
      <c r="O18" s="112"/>
      <c r="P18" s="112"/>
      <c r="Q18" s="283">
        <f t="shared" si="3"/>
        <v>0</v>
      </c>
      <c r="R18" s="283">
        <f t="shared" si="4"/>
        <v>0</v>
      </c>
      <c r="S18" s="283">
        <f t="shared" si="5"/>
        <v>0</v>
      </c>
      <c r="T18" s="283">
        <f t="shared" si="6"/>
        <v>0</v>
      </c>
      <c r="U18" s="283"/>
      <c r="V18" s="112"/>
      <c r="W18" s="112"/>
      <c r="X18" s="112"/>
      <c r="Y18" s="112"/>
      <c r="Z18" s="112"/>
      <c r="AA18" s="112"/>
      <c r="AB18" s="365">
        <f t="shared" si="7"/>
        <v>0</v>
      </c>
      <c r="AC18" s="112"/>
      <c r="AD18" s="110"/>
      <c r="AE18" s="110"/>
      <c r="AF18" s="110"/>
      <c r="AG18" s="110"/>
    </row>
    <row r="19" spans="1:33">
      <c r="A19" s="119"/>
      <c r="B19" s="126">
        <f>SUM(B7:B18)</f>
        <v>0</v>
      </c>
      <c r="C19" s="126">
        <f>SUM(C7:C18)</f>
        <v>0</v>
      </c>
      <c r="D19" s="126">
        <f>SUM(D7:D18)</f>
        <v>0</v>
      </c>
      <c r="E19" s="126">
        <f>SUM(E7:E18)</f>
        <v>0</v>
      </c>
      <c r="F19" s="126">
        <f>SUM(F7:F18)</f>
        <v>0</v>
      </c>
      <c r="G19" s="125">
        <f t="shared" ref="G19" si="17">SUM(G7:G18)</f>
        <v>0</v>
      </c>
      <c r="H19" s="125">
        <f t="shared" ref="H19" si="18">SUM(H7:H18)</f>
        <v>0</v>
      </c>
      <c r="I19" s="125">
        <f t="shared" ref="I19" si="19">SUM(I7:I18)</f>
        <v>0</v>
      </c>
      <c r="J19" s="125">
        <f t="shared" ref="J19:K19" si="20">SUM(J7:J18)</f>
        <v>0</v>
      </c>
      <c r="K19" s="125">
        <f t="shared" si="20"/>
        <v>0</v>
      </c>
      <c r="L19" s="285">
        <f t="shared" ref="L19" si="21">SUM(L7:L18)</f>
        <v>0</v>
      </c>
      <c r="M19" s="285">
        <f t="shared" ref="M19" si="22">SUM(M7:M18)</f>
        <v>0</v>
      </c>
      <c r="N19" s="285">
        <f t="shared" ref="N19" si="23">SUM(N7:N18)</f>
        <v>0</v>
      </c>
      <c r="O19" s="285">
        <f t="shared" ref="O19:P19" si="24">SUM(O7:O18)</f>
        <v>0</v>
      </c>
      <c r="P19" s="285">
        <f t="shared" si="24"/>
        <v>0</v>
      </c>
      <c r="Q19" s="125">
        <f t="shared" ref="Q19:AC19" si="25">SUM(Q7:Q18)</f>
        <v>0</v>
      </c>
      <c r="R19" s="125">
        <f t="shared" si="25"/>
        <v>0</v>
      </c>
      <c r="S19" s="125">
        <f t="shared" si="25"/>
        <v>0</v>
      </c>
      <c r="T19" s="125">
        <f t="shared" si="25"/>
        <v>0</v>
      </c>
      <c r="U19" s="125">
        <f t="shared" si="25"/>
        <v>0</v>
      </c>
      <c r="V19" s="122">
        <f t="shared" si="25"/>
        <v>0</v>
      </c>
      <c r="W19" s="122">
        <f t="shared" si="25"/>
        <v>0</v>
      </c>
      <c r="X19" s="128">
        <f t="shared" si="25"/>
        <v>0</v>
      </c>
      <c r="Y19" s="128">
        <f t="shared" si="25"/>
        <v>0</v>
      </c>
      <c r="Z19" s="127">
        <f t="shared" si="25"/>
        <v>0</v>
      </c>
      <c r="AA19" s="127">
        <f t="shared" si="25"/>
        <v>0</v>
      </c>
      <c r="AB19" s="127">
        <f t="shared" si="25"/>
        <v>0</v>
      </c>
      <c r="AC19" s="127">
        <f t="shared" si="25"/>
        <v>0</v>
      </c>
      <c r="AD19" s="110"/>
      <c r="AE19" s="110"/>
      <c r="AF19" s="110"/>
      <c r="AG19" s="110"/>
    </row>
    <row r="20" spans="1:33">
      <c r="A20" s="287"/>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110"/>
      <c r="AB20" s="110"/>
      <c r="AC20" s="110"/>
      <c r="AD20" s="110"/>
    </row>
    <row r="21" spans="1:33">
      <c r="A21" s="289"/>
      <c r="B21" s="625" t="s">
        <v>300</v>
      </c>
      <c r="C21" s="626"/>
      <c r="D21" s="626"/>
      <c r="E21" s="626"/>
      <c r="F21" s="627"/>
      <c r="G21" s="625" t="s">
        <v>294</v>
      </c>
      <c r="H21" s="626"/>
      <c r="I21" s="626"/>
      <c r="J21" s="626"/>
      <c r="K21" s="627"/>
      <c r="L21" s="625" t="s">
        <v>294</v>
      </c>
      <c r="M21" s="626"/>
      <c r="N21" s="626"/>
      <c r="O21" s="626"/>
      <c r="P21" s="627"/>
      <c r="Q21" s="625" t="s">
        <v>295</v>
      </c>
      <c r="R21" s="626"/>
      <c r="S21" s="626"/>
      <c r="T21" s="626"/>
      <c r="U21" s="627"/>
      <c r="V21" s="659" t="s">
        <v>295</v>
      </c>
      <c r="W21" s="660"/>
      <c r="X21" s="660"/>
      <c r="Y21" s="660"/>
      <c r="Z21" s="660"/>
    </row>
    <row r="22" spans="1:33" ht="12.75" customHeight="1">
      <c r="A22" s="616" t="s">
        <v>0</v>
      </c>
      <c r="B22" s="619" t="s">
        <v>292</v>
      </c>
      <c r="C22" s="620"/>
      <c r="D22" s="620"/>
      <c r="E22" s="620"/>
      <c r="F22" s="621"/>
      <c r="G22" s="665" t="s">
        <v>293</v>
      </c>
      <c r="H22" s="666"/>
      <c r="I22" s="666"/>
      <c r="J22" s="666"/>
      <c r="K22" s="667"/>
      <c r="L22" s="677" t="s">
        <v>67</v>
      </c>
      <c r="M22" s="678"/>
      <c r="N22" s="678"/>
      <c r="O22" s="678"/>
      <c r="P22" s="679"/>
      <c r="Q22" s="652" t="s">
        <v>68</v>
      </c>
      <c r="R22" s="653"/>
      <c r="S22" s="653"/>
      <c r="T22" s="653"/>
      <c r="U22" s="654"/>
      <c r="V22" s="636" t="s">
        <v>69</v>
      </c>
      <c r="W22" s="637"/>
      <c r="X22" s="637"/>
      <c r="Y22" s="637"/>
      <c r="Z22" s="638"/>
    </row>
    <row r="23" spans="1:33">
      <c r="A23" s="617"/>
      <c r="B23" s="622"/>
      <c r="C23" s="623"/>
      <c r="D23" s="623"/>
      <c r="E23" s="623"/>
      <c r="F23" s="624"/>
      <c r="G23" s="668"/>
      <c r="H23" s="669"/>
      <c r="I23" s="669"/>
      <c r="J23" s="669"/>
      <c r="K23" s="670"/>
      <c r="L23" s="680"/>
      <c r="M23" s="681"/>
      <c r="N23" s="681"/>
      <c r="O23" s="681"/>
      <c r="P23" s="682"/>
      <c r="Q23" s="655"/>
      <c r="R23" s="656"/>
      <c r="S23" s="656"/>
      <c r="T23" s="656"/>
      <c r="U23" s="657"/>
      <c r="V23" s="639"/>
      <c r="W23" s="640"/>
      <c r="X23" s="640"/>
      <c r="Y23" s="640"/>
      <c r="Z23" s="641"/>
    </row>
    <row r="24" spans="1:33">
      <c r="A24" s="618"/>
      <c r="B24" s="120" t="s">
        <v>7</v>
      </c>
      <c r="C24" s="120" t="s">
        <v>9</v>
      </c>
      <c r="D24" s="120" t="s">
        <v>10</v>
      </c>
      <c r="E24" s="120" t="s">
        <v>8</v>
      </c>
      <c r="F24" s="120" t="s">
        <v>31</v>
      </c>
      <c r="G24" s="114" t="s">
        <v>7</v>
      </c>
      <c r="H24" s="114" t="s">
        <v>9</v>
      </c>
      <c r="I24" s="114" t="s">
        <v>10</v>
      </c>
      <c r="J24" s="114" t="s">
        <v>8</v>
      </c>
      <c r="K24" s="114" t="s">
        <v>31</v>
      </c>
      <c r="L24" s="115" t="s">
        <v>7</v>
      </c>
      <c r="M24" s="115" t="s">
        <v>9</v>
      </c>
      <c r="N24" s="115" t="s">
        <v>10</v>
      </c>
      <c r="O24" s="115" t="s">
        <v>8</v>
      </c>
      <c r="P24" s="115" t="s">
        <v>31</v>
      </c>
      <c r="Q24" s="116" t="s">
        <v>7</v>
      </c>
      <c r="R24" s="116" t="s">
        <v>9</v>
      </c>
      <c r="S24" s="116" t="s">
        <v>10</v>
      </c>
      <c r="T24" s="116" t="s">
        <v>8</v>
      </c>
      <c r="U24" s="116" t="s">
        <v>31</v>
      </c>
      <c r="V24" s="118" t="s">
        <v>7</v>
      </c>
      <c r="W24" s="118" t="s">
        <v>9</v>
      </c>
      <c r="X24" s="118" t="s">
        <v>10</v>
      </c>
      <c r="Y24" s="118" t="s">
        <v>8</v>
      </c>
      <c r="Z24" s="118" t="s">
        <v>31</v>
      </c>
    </row>
    <row r="25" spans="1:33">
      <c r="A25" s="375" t="str">
        <f>TEXT(s_period,"MMM-YY")</f>
        <v>Jan-17</v>
      </c>
      <c r="B25" s="112"/>
      <c r="C25" s="112"/>
      <c r="D25" s="366">
        <f t="shared" ref="D25" si="26">C25</f>
        <v>0</v>
      </c>
      <c r="E25" s="112"/>
      <c r="F25" s="112"/>
      <c r="G25" s="112"/>
      <c r="H25" s="112"/>
      <c r="I25" s="283">
        <f t="shared" ref="I25" si="27">H25</f>
        <v>0</v>
      </c>
      <c r="J25" s="112"/>
      <c r="K25" s="112"/>
      <c r="L25" s="112"/>
      <c r="M25" s="112"/>
      <c r="N25" s="363">
        <f t="shared" ref="N25" si="28">M25</f>
        <v>0</v>
      </c>
      <c r="O25" s="112"/>
      <c r="P25" s="112"/>
      <c r="Q25" s="112"/>
      <c r="R25" s="112"/>
      <c r="S25" s="367">
        <f t="shared" ref="S25" si="29">R25</f>
        <v>0</v>
      </c>
      <c r="T25" s="112"/>
      <c r="U25" s="112"/>
      <c r="V25" s="112"/>
      <c r="W25" s="112"/>
      <c r="X25" s="365">
        <f t="shared" ref="X25" si="30">W25</f>
        <v>0</v>
      </c>
      <c r="Y25" s="112"/>
      <c r="Z25" s="112"/>
    </row>
    <row r="26" spans="1:33">
      <c r="A26" s="377">
        <f>EOMONTH(A25,1)</f>
        <v>43524</v>
      </c>
      <c r="B26" s="112"/>
      <c r="C26" s="112"/>
      <c r="D26" s="366">
        <f t="shared" ref="D26:D36" si="31">C26</f>
        <v>0</v>
      </c>
      <c r="E26" s="112"/>
      <c r="F26" s="112"/>
      <c r="G26" s="112"/>
      <c r="H26" s="112"/>
      <c r="I26" s="283">
        <f t="shared" ref="I26:I36" si="32">H26</f>
        <v>0</v>
      </c>
      <c r="J26" s="112"/>
      <c r="K26" s="112"/>
      <c r="L26" s="112"/>
      <c r="M26" s="112"/>
      <c r="N26" s="363">
        <f t="shared" ref="N26:N36" si="33">M26</f>
        <v>0</v>
      </c>
      <c r="O26" s="112"/>
      <c r="P26" s="112"/>
      <c r="Q26" s="112"/>
      <c r="R26" s="112"/>
      <c r="S26" s="367">
        <f t="shared" ref="S26:S36" si="34">R26</f>
        <v>0</v>
      </c>
      <c r="T26" s="112"/>
      <c r="U26" s="112"/>
      <c r="V26" s="112"/>
      <c r="W26" s="112"/>
      <c r="X26" s="365">
        <f t="shared" ref="X26:X36" si="35">W26</f>
        <v>0</v>
      </c>
      <c r="Y26" s="112"/>
      <c r="Z26" s="112"/>
    </row>
    <row r="27" spans="1:33">
      <c r="A27" s="377">
        <f t="shared" ref="A27:A33" si="36">EOMONTH(A26,1)</f>
        <v>43555</v>
      </c>
      <c r="B27" s="112"/>
      <c r="C27" s="112"/>
      <c r="D27" s="366">
        <f t="shared" si="31"/>
        <v>0</v>
      </c>
      <c r="E27" s="112"/>
      <c r="F27" s="112"/>
      <c r="G27" s="112"/>
      <c r="H27" s="112"/>
      <c r="I27" s="283">
        <f t="shared" si="32"/>
        <v>0</v>
      </c>
      <c r="J27" s="112"/>
      <c r="K27" s="112"/>
      <c r="L27" s="112"/>
      <c r="M27" s="112"/>
      <c r="N27" s="363">
        <f t="shared" si="33"/>
        <v>0</v>
      </c>
      <c r="O27" s="112"/>
      <c r="P27" s="112"/>
      <c r="Q27" s="112"/>
      <c r="R27" s="112"/>
      <c r="S27" s="367">
        <f t="shared" si="34"/>
        <v>0</v>
      </c>
      <c r="T27" s="112"/>
      <c r="U27" s="112"/>
      <c r="V27" s="112"/>
      <c r="W27" s="112"/>
      <c r="X27" s="365">
        <f t="shared" si="35"/>
        <v>0</v>
      </c>
      <c r="Y27" s="112"/>
      <c r="Z27" s="112"/>
    </row>
    <row r="28" spans="1:33">
      <c r="A28" s="377">
        <f t="shared" si="36"/>
        <v>43585</v>
      </c>
      <c r="B28" s="112"/>
      <c r="C28" s="112"/>
      <c r="D28" s="366">
        <f t="shared" si="31"/>
        <v>0</v>
      </c>
      <c r="E28" s="112"/>
      <c r="F28" s="112"/>
      <c r="G28" s="112"/>
      <c r="H28" s="112"/>
      <c r="I28" s="283">
        <f t="shared" si="32"/>
        <v>0</v>
      </c>
      <c r="J28" s="112"/>
      <c r="K28" s="112"/>
      <c r="L28" s="112"/>
      <c r="M28" s="112"/>
      <c r="N28" s="363">
        <f t="shared" si="33"/>
        <v>0</v>
      </c>
      <c r="O28" s="112"/>
      <c r="P28" s="112"/>
      <c r="Q28" s="112"/>
      <c r="R28" s="112"/>
      <c r="S28" s="367">
        <f t="shared" si="34"/>
        <v>0</v>
      </c>
      <c r="T28" s="112"/>
      <c r="U28" s="112"/>
      <c r="V28" s="112"/>
      <c r="W28" s="112"/>
      <c r="X28" s="365">
        <f t="shared" si="35"/>
        <v>0</v>
      </c>
      <c r="Y28" s="112"/>
      <c r="Z28" s="112"/>
    </row>
    <row r="29" spans="1:33">
      <c r="A29" s="377">
        <f t="shared" si="36"/>
        <v>43616</v>
      </c>
      <c r="B29" s="112"/>
      <c r="C29" s="112"/>
      <c r="D29" s="366">
        <f t="shared" si="31"/>
        <v>0</v>
      </c>
      <c r="E29" s="112"/>
      <c r="F29" s="112"/>
      <c r="G29" s="112"/>
      <c r="H29" s="112"/>
      <c r="I29" s="283">
        <f t="shared" si="32"/>
        <v>0</v>
      </c>
      <c r="J29" s="112"/>
      <c r="K29" s="112"/>
      <c r="L29" s="112"/>
      <c r="M29" s="112"/>
      <c r="N29" s="363">
        <f t="shared" si="33"/>
        <v>0</v>
      </c>
      <c r="O29" s="112"/>
      <c r="P29" s="112"/>
      <c r="Q29" s="112"/>
      <c r="R29" s="112"/>
      <c r="S29" s="367">
        <f t="shared" si="34"/>
        <v>0</v>
      </c>
      <c r="T29" s="112"/>
      <c r="U29" s="112"/>
      <c r="V29" s="112"/>
      <c r="W29" s="112"/>
      <c r="X29" s="365">
        <f t="shared" si="35"/>
        <v>0</v>
      </c>
      <c r="Y29" s="112"/>
      <c r="Z29" s="112"/>
    </row>
    <row r="30" spans="1:33">
      <c r="A30" s="377">
        <f t="shared" si="36"/>
        <v>43646</v>
      </c>
      <c r="B30" s="112"/>
      <c r="C30" s="112"/>
      <c r="D30" s="366">
        <f t="shared" si="31"/>
        <v>0</v>
      </c>
      <c r="E30" s="112"/>
      <c r="F30" s="112"/>
      <c r="G30" s="112"/>
      <c r="H30" s="112"/>
      <c r="I30" s="283">
        <f t="shared" si="32"/>
        <v>0</v>
      </c>
      <c r="J30" s="112"/>
      <c r="K30" s="112"/>
      <c r="L30" s="112"/>
      <c r="M30" s="112"/>
      <c r="N30" s="363">
        <f t="shared" si="33"/>
        <v>0</v>
      </c>
      <c r="O30" s="112"/>
      <c r="P30" s="112"/>
      <c r="Q30" s="112"/>
      <c r="R30" s="112"/>
      <c r="S30" s="367">
        <f t="shared" si="34"/>
        <v>0</v>
      </c>
      <c r="T30" s="112"/>
      <c r="U30" s="112"/>
      <c r="V30" s="112"/>
      <c r="W30" s="112"/>
      <c r="X30" s="365">
        <f t="shared" si="35"/>
        <v>0</v>
      </c>
      <c r="Y30" s="112"/>
      <c r="Z30" s="112"/>
    </row>
    <row r="31" spans="1:33">
      <c r="A31" s="377">
        <f t="shared" si="36"/>
        <v>43677</v>
      </c>
      <c r="B31" s="112"/>
      <c r="C31" s="112"/>
      <c r="D31" s="366">
        <f t="shared" si="31"/>
        <v>0</v>
      </c>
      <c r="E31" s="112"/>
      <c r="F31" s="112"/>
      <c r="G31" s="112"/>
      <c r="H31" s="112"/>
      <c r="I31" s="283">
        <f t="shared" si="32"/>
        <v>0</v>
      </c>
      <c r="J31" s="112"/>
      <c r="K31" s="112"/>
      <c r="L31" s="112"/>
      <c r="M31" s="112"/>
      <c r="N31" s="363">
        <f t="shared" si="33"/>
        <v>0</v>
      </c>
      <c r="O31" s="112"/>
      <c r="P31" s="112"/>
      <c r="Q31" s="112"/>
      <c r="R31" s="112"/>
      <c r="S31" s="367">
        <f t="shared" si="34"/>
        <v>0</v>
      </c>
      <c r="T31" s="112"/>
      <c r="U31" s="112"/>
      <c r="V31" s="112"/>
      <c r="W31" s="112"/>
      <c r="X31" s="365">
        <f t="shared" si="35"/>
        <v>0</v>
      </c>
      <c r="Y31" s="112"/>
      <c r="Z31" s="112"/>
    </row>
    <row r="32" spans="1:33">
      <c r="A32" s="377">
        <f t="shared" si="36"/>
        <v>43708</v>
      </c>
      <c r="B32" s="112"/>
      <c r="C32" s="112"/>
      <c r="D32" s="366">
        <f t="shared" si="31"/>
        <v>0</v>
      </c>
      <c r="E32" s="112"/>
      <c r="F32" s="112"/>
      <c r="G32" s="112"/>
      <c r="H32" s="112"/>
      <c r="I32" s="283">
        <f t="shared" si="32"/>
        <v>0</v>
      </c>
      <c r="J32" s="112"/>
      <c r="K32" s="112"/>
      <c r="L32" s="112"/>
      <c r="M32" s="112"/>
      <c r="N32" s="363">
        <f t="shared" si="33"/>
        <v>0</v>
      </c>
      <c r="O32" s="112"/>
      <c r="P32" s="112"/>
      <c r="Q32" s="112"/>
      <c r="R32" s="112"/>
      <c r="S32" s="367">
        <f t="shared" si="34"/>
        <v>0</v>
      </c>
      <c r="T32" s="112"/>
      <c r="U32" s="112"/>
      <c r="V32" s="112"/>
      <c r="W32" s="112"/>
      <c r="X32" s="365">
        <f t="shared" si="35"/>
        <v>0</v>
      </c>
      <c r="Y32" s="112"/>
      <c r="Z32" s="112"/>
    </row>
    <row r="33" spans="1:27">
      <c r="A33" s="377">
        <f t="shared" si="36"/>
        <v>43738</v>
      </c>
      <c r="B33" s="112"/>
      <c r="C33" s="112"/>
      <c r="D33" s="366">
        <f t="shared" si="31"/>
        <v>0</v>
      </c>
      <c r="E33" s="112"/>
      <c r="F33" s="112"/>
      <c r="G33" s="112"/>
      <c r="H33" s="112"/>
      <c r="I33" s="283">
        <f t="shared" si="32"/>
        <v>0</v>
      </c>
      <c r="J33" s="112"/>
      <c r="K33" s="112"/>
      <c r="L33" s="112"/>
      <c r="M33" s="112"/>
      <c r="N33" s="363">
        <f t="shared" si="33"/>
        <v>0</v>
      </c>
      <c r="O33" s="112"/>
      <c r="P33" s="112"/>
      <c r="Q33" s="112"/>
      <c r="R33" s="112"/>
      <c r="S33" s="367">
        <f t="shared" si="34"/>
        <v>0</v>
      </c>
      <c r="T33" s="112"/>
      <c r="U33" s="112"/>
      <c r="V33" s="112"/>
      <c r="W33" s="112"/>
      <c r="X33" s="365">
        <f t="shared" si="35"/>
        <v>0</v>
      </c>
      <c r="Y33" s="112"/>
      <c r="Z33" s="112"/>
    </row>
    <row r="34" spans="1:27">
      <c r="A34" s="98" t="str">
        <f>IF(YEAR(ye)=2018,"",EOMONTH(A33,1))</f>
        <v/>
      </c>
      <c r="B34" s="112"/>
      <c r="C34" s="112"/>
      <c r="D34" s="366">
        <f t="shared" si="31"/>
        <v>0</v>
      </c>
      <c r="E34" s="112"/>
      <c r="F34" s="112"/>
      <c r="G34" s="112"/>
      <c r="H34" s="112"/>
      <c r="I34" s="283">
        <f t="shared" si="32"/>
        <v>0</v>
      </c>
      <c r="J34" s="112"/>
      <c r="K34" s="112"/>
      <c r="L34" s="112"/>
      <c r="M34" s="112"/>
      <c r="N34" s="363">
        <f t="shared" si="33"/>
        <v>0</v>
      </c>
      <c r="O34" s="112"/>
      <c r="P34" s="112"/>
      <c r="Q34" s="112"/>
      <c r="R34" s="112"/>
      <c r="S34" s="367">
        <f t="shared" si="34"/>
        <v>0</v>
      </c>
      <c r="T34" s="112"/>
      <c r="U34" s="112"/>
      <c r="V34" s="112"/>
      <c r="W34" s="112"/>
      <c r="X34" s="365">
        <f t="shared" si="35"/>
        <v>0</v>
      </c>
      <c r="Y34" s="112"/>
      <c r="Z34" s="112"/>
    </row>
    <row r="35" spans="1:27">
      <c r="A35" s="98" t="str">
        <f>IF(YEAR(ye)=2018,"",EOMONTH(A34,1))</f>
        <v/>
      </c>
      <c r="B35" s="112"/>
      <c r="C35" s="112"/>
      <c r="D35" s="366">
        <f t="shared" si="31"/>
        <v>0</v>
      </c>
      <c r="E35" s="112"/>
      <c r="F35" s="112"/>
      <c r="G35" s="112"/>
      <c r="H35" s="112"/>
      <c r="I35" s="283">
        <f t="shared" si="32"/>
        <v>0</v>
      </c>
      <c r="J35" s="112"/>
      <c r="K35" s="112"/>
      <c r="L35" s="112"/>
      <c r="M35" s="112"/>
      <c r="N35" s="363">
        <f t="shared" si="33"/>
        <v>0</v>
      </c>
      <c r="O35" s="112"/>
      <c r="P35" s="112"/>
      <c r="Q35" s="112"/>
      <c r="R35" s="112"/>
      <c r="S35" s="367">
        <f t="shared" si="34"/>
        <v>0</v>
      </c>
      <c r="T35" s="112"/>
      <c r="U35" s="112"/>
      <c r="V35" s="112"/>
      <c r="W35" s="112"/>
      <c r="X35" s="365">
        <f t="shared" si="35"/>
        <v>0</v>
      </c>
      <c r="Y35" s="112"/>
      <c r="Z35" s="112"/>
    </row>
    <row r="36" spans="1:27">
      <c r="A36" s="98" t="str">
        <f>IF(YEAR(ye)=2018,"",EOMONTH(A35,1))</f>
        <v/>
      </c>
      <c r="B36" s="112"/>
      <c r="C36" s="112"/>
      <c r="D36" s="366">
        <f t="shared" si="31"/>
        <v>0</v>
      </c>
      <c r="E36" s="112"/>
      <c r="F36" s="112"/>
      <c r="G36" s="112"/>
      <c r="H36" s="112"/>
      <c r="I36" s="283">
        <f t="shared" si="32"/>
        <v>0</v>
      </c>
      <c r="J36" s="112"/>
      <c r="K36" s="112"/>
      <c r="L36" s="112"/>
      <c r="M36" s="112"/>
      <c r="N36" s="363">
        <f t="shared" si="33"/>
        <v>0</v>
      </c>
      <c r="O36" s="112"/>
      <c r="P36" s="112"/>
      <c r="Q36" s="112"/>
      <c r="R36" s="112"/>
      <c r="S36" s="367">
        <f t="shared" si="34"/>
        <v>0</v>
      </c>
      <c r="T36" s="112"/>
      <c r="U36" s="112"/>
      <c r="V36" s="112"/>
      <c r="W36" s="112"/>
      <c r="X36" s="365">
        <f t="shared" si="35"/>
        <v>0</v>
      </c>
      <c r="Y36" s="112"/>
      <c r="Z36" s="112"/>
    </row>
    <row r="37" spans="1:27">
      <c r="A37" s="111"/>
      <c r="B37" s="123">
        <f t="shared" ref="B37:U37" si="37">SUM(B25:B36)</f>
        <v>0</v>
      </c>
      <c r="C37" s="123">
        <f t="shared" si="37"/>
        <v>0</v>
      </c>
      <c r="D37" s="123">
        <f t="shared" si="37"/>
        <v>0</v>
      </c>
      <c r="E37" s="123">
        <f t="shared" si="37"/>
        <v>0</v>
      </c>
      <c r="F37" s="123">
        <f t="shared" si="37"/>
        <v>0</v>
      </c>
      <c r="G37" s="125">
        <f t="shared" si="37"/>
        <v>0</v>
      </c>
      <c r="H37" s="125">
        <f t="shared" si="37"/>
        <v>0</v>
      </c>
      <c r="I37" s="125">
        <f t="shared" si="37"/>
        <v>0</v>
      </c>
      <c r="J37" s="125">
        <f t="shared" si="37"/>
        <v>0</v>
      </c>
      <c r="K37" s="125">
        <f t="shared" si="37"/>
        <v>0</v>
      </c>
      <c r="L37" s="126">
        <f t="shared" si="37"/>
        <v>0</v>
      </c>
      <c r="M37" s="126">
        <f t="shared" si="37"/>
        <v>0</v>
      </c>
      <c r="N37" s="126">
        <f t="shared" si="37"/>
        <v>0</v>
      </c>
      <c r="O37" s="126">
        <f t="shared" si="37"/>
        <v>0</v>
      </c>
      <c r="P37" s="126">
        <f t="shared" si="37"/>
        <v>0</v>
      </c>
      <c r="Q37" s="122">
        <f t="shared" si="37"/>
        <v>0</v>
      </c>
      <c r="R37" s="122">
        <f t="shared" si="37"/>
        <v>0</v>
      </c>
      <c r="S37" s="122">
        <f t="shared" si="37"/>
        <v>0</v>
      </c>
      <c r="T37" s="122">
        <f t="shared" si="37"/>
        <v>0</v>
      </c>
      <c r="U37" s="122">
        <f t="shared" si="37"/>
        <v>0</v>
      </c>
      <c r="V37" s="127">
        <f t="shared" ref="V37:Y37" si="38">SUM(V25:V36)</f>
        <v>0</v>
      </c>
      <c r="W37" s="127">
        <f t="shared" si="38"/>
        <v>0</v>
      </c>
      <c r="X37" s="127">
        <f t="shared" si="38"/>
        <v>0</v>
      </c>
      <c r="Y37" s="127">
        <f t="shared" si="38"/>
        <v>0</v>
      </c>
      <c r="Z37" s="127">
        <f t="shared" ref="Z37" si="39">SUM(Z25:Z36)</f>
        <v>0</v>
      </c>
    </row>
    <row r="38" spans="1:27">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row>
    <row r="39" spans="1:27">
      <c r="A39" s="109" t="s">
        <v>70</v>
      </c>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row>
    <row r="40" spans="1:27">
      <c r="A40" s="289"/>
      <c r="B40" s="119" t="s">
        <v>289</v>
      </c>
      <c r="C40" s="119" t="s">
        <v>296</v>
      </c>
      <c r="D40" s="119" t="s">
        <v>297</v>
      </c>
      <c r="E40" s="119" t="s">
        <v>297</v>
      </c>
      <c r="F40" s="119" t="s">
        <v>297</v>
      </c>
      <c r="G40" s="634" t="s">
        <v>298</v>
      </c>
      <c r="H40" s="634"/>
      <c r="I40" s="634"/>
      <c r="J40" s="634"/>
      <c r="K40" s="119" t="s">
        <v>299</v>
      </c>
      <c r="L40" s="119" t="s">
        <v>294</v>
      </c>
      <c r="M40" s="119" t="s">
        <v>295</v>
      </c>
      <c r="N40" s="119" t="s">
        <v>295</v>
      </c>
      <c r="O40" s="110"/>
      <c r="P40" s="110"/>
      <c r="Q40" s="110"/>
      <c r="R40" s="110"/>
      <c r="S40" s="110"/>
      <c r="T40" s="110"/>
      <c r="U40" s="110"/>
      <c r="V40" s="110"/>
      <c r="W40" s="110"/>
      <c r="X40" s="110"/>
      <c r="Y40" s="110"/>
      <c r="Z40" s="110"/>
      <c r="AA40" s="110"/>
    </row>
    <row r="41" spans="1:27" ht="12.75" customHeight="1">
      <c r="A41" s="616" t="s">
        <v>0</v>
      </c>
      <c r="B41" s="628" t="s">
        <v>71</v>
      </c>
      <c r="C41" s="628" t="s">
        <v>72</v>
      </c>
      <c r="D41" s="631" t="s">
        <v>73</v>
      </c>
      <c r="E41" s="631" t="s">
        <v>74</v>
      </c>
      <c r="F41" s="631" t="s">
        <v>75</v>
      </c>
      <c r="G41" s="652" t="s">
        <v>76</v>
      </c>
      <c r="H41" s="653"/>
      <c r="I41" s="653"/>
      <c r="J41" s="654"/>
      <c r="K41" s="658" t="s">
        <v>77</v>
      </c>
      <c r="L41" s="658" t="s">
        <v>78</v>
      </c>
      <c r="M41" s="635" t="s">
        <v>79</v>
      </c>
      <c r="N41" s="635" t="s">
        <v>80</v>
      </c>
      <c r="O41" s="110"/>
      <c r="P41" s="110"/>
      <c r="Q41" s="110"/>
      <c r="R41" s="110"/>
      <c r="S41" s="110"/>
      <c r="T41" s="110"/>
      <c r="U41" s="110"/>
      <c r="V41" s="110"/>
      <c r="W41" s="110"/>
      <c r="X41" s="110"/>
      <c r="Y41" s="110"/>
      <c r="Z41" s="110"/>
      <c r="AA41" s="110"/>
    </row>
    <row r="42" spans="1:27">
      <c r="A42" s="617"/>
      <c r="B42" s="629"/>
      <c r="C42" s="629"/>
      <c r="D42" s="632"/>
      <c r="E42" s="632"/>
      <c r="F42" s="632"/>
      <c r="G42" s="655"/>
      <c r="H42" s="656"/>
      <c r="I42" s="656"/>
      <c r="J42" s="657"/>
      <c r="K42" s="658"/>
      <c r="L42" s="658"/>
      <c r="M42" s="635"/>
      <c r="N42" s="635"/>
      <c r="O42" s="110"/>
      <c r="P42" s="110"/>
      <c r="Q42" s="110"/>
      <c r="R42" s="110"/>
      <c r="S42" s="110"/>
      <c r="T42" s="110"/>
      <c r="U42" s="110"/>
      <c r="V42" s="110"/>
      <c r="W42" s="110"/>
      <c r="X42" s="110"/>
      <c r="Y42" s="110"/>
      <c r="Z42" s="110"/>
      <c r="AA42" s="110"/>
    </row>
    <row r="43" spans="1:27">
      <c r="A43" s="618"/>
      <c r="B43" s="630"/>
      <c r="C43" s="630"/>
      <c r="D43" s="633"/>
      <c r="E43" s="633"/>
      <c r="F43" s="633"/>
      <c r="G43" s="116" t="s">
        <v>7</v>
      </c>
      <c r="H43" s="116" t="s">
        <v>9</v>
      </c>
      <c r="I43" s="116" t="s">
        <v>10</v>
      </c>
      <c r="J43" s="116" t="s">
        <v>8</v>
      </c>
      <c r="K43" s="658"/>
      <c r="L43" s="658"/>
      <c r="M43" s="635"/>
      <c r="N43" s="635"/>
      <c r="O43" s="110"/>
      <c r="P43" s="110"/>
      <c r="Q43" s="110"/>
      <c r="R43" s="110"/>
      <c r="S43" s="110"/>
      <c r="T43" s="110"/>
      <c r="U43" s="110"/>
      <c r="V43" s="110"/>
      <c r="W43" s="110"/>
      <c r="X43" s="110"/>
      <c r="Y43" s="110"/>
      <c r="Z43" s="110"/>
      <c r="AA43" s="110"/>
    </row>
    <row r="44" spans="1:27">
      <c r="A44" s="375" t="str">
        <f>TEXT(s_period,"MMM-YY")</f>
        <v>Jan-17</v>
      </c>
      <c r="B44" s="112"/>
      <c r="C44" s="112"/>
      <c r="D44" s="112"/>
      <c r="E44" s="112"/>
      <c r="F44" s="112"/>
      <c r="G44" s="112"/>
      <c r="H44" s="112"/>
      <c r="I44" s="367">
        <f t="shared" ref="I44:I55" si="40">H44</f>
        <v>0</v>
      </c>
      <c r="J44" s="112"/>
      <c r="K44" s="113"/>
      <c r="L44" s="113"/>
      <c r="M44" s="113"/>
      <c r="N44" s="113"/>
      <c r="O44" s="110"/>
      <c r="P44" s="110"/>
      <c r="Q44" s="110"/>
      <c r="R44" s="110"/>
      <c r="S44" s="110"/>
      <c r="T44" s="110"/>
      <c r="U44" s="110"/>
      <c r="V44" s="110"/>
      <c r="W44" s="110"/>
      <c r="X44" s="110"/>
      <c r="Y44" s="110"/>
      <c r="Z44" s="110"/>
      <c r="AA44" s="110"/>
    </row>
    <row r="45" spans="1:27">
      <c r="A45" s="377">
        <f>EOMONTH(A44,1)</f>
        <v>43524</v>
      </c>
      <c r="B45" s="112"/>
      <c r="C45" s="112"/>
      <c r="D45" s="112"/>
      <c r="E45" s="112"/>
      <c r="F45" s="112"/>
      <c r="G45" s="112"/>
      <c r="H45" s="112"/>
      <c r="I45" s="367">
        <f t="shared" ref="I45:I49" si="41">H45</f>
        <v>0</v>
      </c>
      <c r="J45" s="112"/>
      <c r="K45" s="113"/>
      <c r="L45" s="113"/>
      <c r="M45" s="113"/>
      <c r="N45" s="113"/>
      <c r="O45" s="110"/>
      <c r="P45" s="110"/>
      <c r="Q45" s="110"/>
      <c r="R45" s="110"/>
      <c r="S45" s="110"/>
      <c r="T45" s="110"/>
      <c r="U45" s="110"/>
      <c r="V45" s="110"/>
      <c r="W45" s="110"/>
      <c r="X45" s="110"/>
      <c r="Y45" s="110"/>
      <c r="Z45" s="110"/>
      <c r="AA45" s="110"/>
    </row>
    <row r="46" spans="1:27">
      <c r="A46" s="377">
        <f t="shared" ref="A46:A52" si="42">EOMONTH(A45,1)</f>
        <v>43555</v>
      </c>
      <c r="B46" s="112"/>
      <c r="C46" s="112"/>
      <c r="D46" s="112"/>
      <c r="E46" s="112"/>
      <c r="F46" s="112"/>
      <c r="G46" s="112"/>
      <c r="H46" s="112"/>
      <c r="I46" s="367">
        <f t="shared" si="41"/>
        <v>0</v>
      </c>
      <c r="J46" s="112"/>
      <c r="K46" s="113"/>
      <c r="L46" s="113"/>
      <c r="M46" s="113"/>
      <c r="N46" s="113"/>
      <c r="O46" s="110"/>
      <c r="P46" s="110"/>
      <c r="Q46" s="110"/>
      <c r="R46" s="110"/>
      <c r="S46" s="110"/>
      <c r="T46" s="110"/>
      <c r="U46" s="110"/>
      <c r="V46" s="110"/>
      <c r="W46" s="110"/>
      <c r="X46" s="110"/>
      <c r="Y46" s="110"/>
      <c r="Z46" s="110"/>
      <c r="AA46" s="110"/>
    </row>
    <row r="47" spans="1:27">
      <c r="A47" s="377">
        <f t="shared" si="42"/>
        <v>43585</v>
      </c>
      <c r="B47" s="112"/>
      <c r="C47" s="112"/>
      <c r="D47" s="112"/>
      <c r="E47" s="112"/>
      <c r="F47" s="112"/>
      <c r="G47" s="112"/>
      <c r="H47" s="112"/>
      <c r="I47" s="367">
        <f t="shared" si="41"/>
        <v>0</v>
      </c>
      <c r="J47" s="112"/>
      <c r="K47" s="113"/>
      <c r="L47" s="113"/>
      <c r="M47" s="113"/>
      <c r="N47" s="113"/>
      <c r="O47" s="110"/>
      <c r="P47" s="110"/>
      <c r="Q47" s="110"/>
      <c r="R47" s="110"/>
      <c r="S47" s="110"/>
      <c r="T47" s="110"/>
      <c r="U47" s="110"/>
      <c r="V47" s="110"/>
      <c r="W47" s="110"/>
      <c r="X47" s="110"/>
      <c r="Y47" s="110"/>
      <c r="Z47" s="110"/>
      <c r="AA47" s="110"/>
    </row>
    <row r="48" spans="1:27">
      <c r="A48" s="377">
        <f t="shared" si="42"/>
        <v>43616</v>
      </c>
      <c r="B48" s="112"/>
      <c r="C48" s="112"/>
      <c r="D48" s="112"/>
      <c r="E48" s="112"/>
      <c r="F48" s="112"/>
      <c r="G48" s="112"/>
      <c r="H48" s="112"/>
      <c r="I48" s="367">
        <f t="shared" si="41"/>
        <v>0</v>
      </c>
      <c r="J48" s="112"/>
      <c r="K48" s="113"/>
      <c r="L48" s="113"/>
      <c r="M48" s="113"/>
      <c r="N48" s="113"/>
      <c r="O48" s="110"/>
      <c r="P48" s="110"/>
      <c r="Q48" s="110"/>
      <c r="R48" s="110"/>
      <c r="S48" s="110"/>
      <c r="T48" s="110"/>
      <c r="U48" s="110"/>
      <c r="V48" s="110"/>
      <c r="W48" s="110"/>
      <c r="X48" s="110"/>
      <c r="Y48" s="110"/>
      <c r="Z48" s="110"/>
      <c r="AA48" s="110"/>
    </row>
    <row r="49" spans="1:27">
      <c r="A49" s="377">
        <f t="shared" si="42"/>
        <v>43646</v>
      </c>
      <c r="B49" s="112"/>
      <c r="C49" s="112"/>
      <c r="D49" s="112"/>
      <c r="E49" s="112"/>
      <c r="F49" s="112"/>
      <c r="G49" s="112"/>
      <c r="H49" s="112"/>
      <c r="I49" s="367">
        <f t="shared" si="41"/>
        <v>0</v>
      </c>
      <c r="J49" s="112"/>
      <c r="K49" s="113"/>
      <c r="L49" s="113"/>
      <c r="M49" s="113"/>
      <c r="N49" s="113"/>
      <c r="O49" s="110"/>
      <c r="P49" s="110"/>
      <c r="Q49" s="110"/>
      <c r="R49" s="110"/>
      <c r="S49" s="110"/>
      <c r="T49" s="110"/>
      <c r="U49" s="110"/>
      <c r="V49" s="110"/>
      <c r="W49" s="110"/>
      <c r="X49" s="110"/>
      <c r="Y49" s="110"/>
      <c r="Z49" s="110"/>
      <c r="AA49" s="110"/>
    </row>
    <row r="50" spans="1:27">
      <c r="A50" s="377">
        <f t="shared" si="42"/>
        <v>43677</v>
      </c>
      <c r="B50" s="112"/>
      <c r="C50" s="112"/>
      <c r="D50" s="112"/>
      <c r="E50" s="112"/>
      <c r="F50" s="112"/>
      <c r="G50" s="112"/>
      <c r="H50" s="112"/>
      <c r="I50" s="367">
        <f t="shared" si="40"/>
        <v>0</v>
      </c>
      <c r="J50" s="112"/>
      <c r="K50" s="113"/>
      <c r="L50" s="113"/>
      <c r="M50" s="113"/>
      <c r="N50" s="113"/>
      <c r="O50" s="110"/>
      <c r="P50" s="110"/>
      <c r="Q50" s="110"/>
      <c r="R50" s="110"/>
      <c r="S50" s="110"/>
      <c r="T50" s="110"/>
      <c r="U50" s="110"/>
      <c r="V50" s="110"/>
      <c r="W50" s="110"/>
      <c r="X50" s="110"/>
      <c r="Y50" s="110"/>
      <c r="Z50" s="110"/>
      <c r="AA50" s="110"/>
    </row>
    <row r="51" spans="1:27">
      <c r="A51" s="377">
        <f t="shared" si="42"/>
        <v>43708</v>
      </c>
      <c r="B51" s="112"/>
      <c r="C51" s="112"/>
      <c r="D51" s="112"/>
      <c r="E51" s="112"/>
      <c r="F51" s="112"/>
      <c r="G51" s="112"/>
      <c r="H51" s="112"/>
      <c r="I51" s="367">
        <f t="shared" si="40"/>
        <v>0</v>
      </c>
      <c r="J51" s="112"/>
      <c r="K51" s="113"/>
      <c r="L51" s="113"/>
      <c r="M51" s="113"/>
      <c r="N51" s="113"/>
      <c r="O51" s="110"/>
      <c r="P51" s="110"/>
      <c r="Q51" s="110"/>
      <c r="R51" s="110"/>
      <c r="S51" s="110"/>
      <c r="T51" s="110"/>
      <c r="U51" s="110"/>
      <c r="V51" s="110"/>
      <c r="W51" s="110"/>
      <c r="X51" s="110"/>
      <c r="Y51" s="110"/>
      <c r="Z51" s="110"/>
      <c r="AA51" s="110"/>
    </row>
    <row r="52" spans="1:27">
      <c r="A52" s="377">
        <f t="shared" si="42"/>
        <v>43738</v>
      </c>
      <c r="B52" s="112"/>
      <c r="C52" s="112"/>
      <c r="D52" s="112"/>
      <c r="E52" s="112"/>
      <c r="F52" s="112"/>
      <c r="G52" s="112"/>
      <c r="H52" s="112"/>
      <c r="I52" s="367">
        <f t="shared" si="40"/>
        <v>0</v>
      </c>
      <c r="J52" s="112"/>
      <c r="K52" s="113"/>
      <c r="L52" s="113"/>
      <c r="M52" s="113"/>
      <c r="N52" s="113"/>
      <c r="O52" s="110"/>
      <c r="P52" s="110"/>
      <c r="Q52" s="110"/>
      <c r="R52" s="110"/>
      <c r="S52" s="110"/>
      <c r="T52" s="110"/>
      <c r="U52" s="110"/>
      <c r="V52" s="110"/>
      <c r="W52" s="110"/>
      <c r="X52" s="110"/>
      <c r="Y52" s="110"/>
      <c r="Z52" s="110"/>
      <c r="AA52" s="110"/>
    </row>
    <row r="53" spans="1:27">
      <c r="A53" s="98" t="str">
        <f>IF(YEAR(ye)=2018,"",EOMONTH(A52,1))</f>
        <v/>
      </c>
      <c r="B53" s="112"/>
      <c r="C53" s="112"/>
      <c r="D53" s="112"/>
      <c r="E53" s="112"/>
      <c r="F53" s="112"/>
      <c r="G53" s="112"/>
      <c r="H53" s="112"/>
      <c r="I53" s="367">
        <f t="shared" si="40"/>
        <v>0</v>
      </c>
      <c r="J53" s="112"/>
      <c r="K53" s="113"/>
      <c r="L53" s="113"/>
      <c r="M53" s="113"/>
      <c r="N53" s="113"/>
      <c r="O53" s="110"/>
      <c r="P53" s="110"/>
      <c r="Q53" s="110"/>
      <c r="R53" s="110"/>
      <c r="S53" s="110"/>
      <c r="T53" s="110"/>
      <c r="U53" s="110"/>
      <c r="V53" s="110"/>
      <c r="W53" s="110"/>
      <c r="X53" s="110"/>
      <c r="Y53" s="110"/>
      <c r="Z53" s="110"/>
      <c r="AA53" s="110"/>
    </row>
    <row r="54" spans="1:27">
      <c r="A54" s="98" t="str">
        <f>IF(YEAR(ye)=2018,"",EOMONTH(A53,1))</f>
        <v/>
      </c>
      <c r="B54" s="112"/>
      <c r="C54" s="112"/>
      <c r="D54" s="112"/>
      <c r="E54" s="112"/>
      <c r="F54" s="112"/>
      <c r="G54" s="112"/>
      <c r="H54" s="112"/>
      <c r="I54" s="367">
        <f t="shared" si="40"/>
        <v>0</v>
      </c>
      <c r="J54" s="112"/>
      <c r="K54" s="113"/>
      <c r="L54" s="113"/>
      <c r="M54" s="113"/>
      <c r="N54" s="113"/>
      <c r="O54" s="110"/>
      <c r="P54" s="110"/>
      <c r="Q54" s="110"/>
      <c r="R54" s="110"/>
      <c r="S54" s="110"/>
      <c r="T54" s="110"/>
      <c r="U54" s="110"/>
      <c r="V54" s="110"/>
      <c r="W54" s="110"/>
      <c r="X54" s="110"/>
      <c r="Y54" s="110"/>
      <c r="Z54" s="110"/>
      <c r="AA54" s="110"/>
    </row>
    <row r="55" spans="1:27">
      <c r="A55" s="98" t="str">
        <f>IF(YEAR(ye)=2018,"",EOMONTH(A54,1))</f>
        <v/>
      </c>
      <c r="B55" s="112"/>
      <c r="C55" s="112"/>
      <c r="D55" s="112"/>
      <c r="E55" s="112"/>
      <c r="F55" s="112"/>
      <c r="G55" s="112"/>
      <c r="H55" s="112"/>
      <c r="I55" s="367">
        <f t="shared" si="40"/>
        <v>0</v>
      </c>
      <c r="J55" s="112"/>
      <c r="K55" s="113"/>
      <c r="L55" s="113"/>
      <c r="M55" s="113"/>
      <c r="N55" s="113"/>
      <c r="O55" s="110"/>
      <c r="P55" s="110"/>
      <c r="Q55" s="110"/>
      <c r="R55" s="110"/>
      <c r="S55" s="110"/>
      <c r="T55" s="110"/>
      <c r="U55" s="110"/>
      <c r="V55" s="110"/>
      <c r="W55" s="110"/>
      <c r="X55" s="110"/>
      <c r="Y55" s="110"/>
      <c r="Z55" s="110"/>
      <c r="AA55" s="110"/>
    </row>
    <row r="56" spans="1:27">
      <c r="A56" s="111"/>
      <c r="B56" s="121">
        <f>SUM(B44:B55)</f>
        <v>0</v>
      </c>
      <c r="C56" s="121">
        <f>SUM(C44:C55)</f>
        <v>0</v>
      </c>
      <c r="D56" s="121">
        <f>SUM(D44:D55)</f>
        <v>0</v>
      </c>
      <c r="E56" s="121"/>
      <c r="F56" s="121">
        <f t="shared" ref="F56:N56" si="43">SUM(F44:F55)</f>
        <v>0</v>
      </c>
      <c r="G56" s="122">
        <f t="shared" si="43"/>
        <v>0</v>
      </c>
      <c r="H56" s="122">
        <f t="shared" si="43"/>
        <v>0</v>
      </c>
      <c r="I56" s="122">
        <f t="shared" si="43"/>
        <v>0</v>
      </c>
      <c r="J56" s="122">
        <f t="shared" si="43"/>
        <v>0</v>
      </c>
      <c r="K56" s="123">
        <f t="shared" si="43"/>
        <v>0</v>
      </c>
      <c r="L56" s="123">
        <f t="shared" si="43"/>
        <v>0</v>
      </c>
      <c r="M56" s="124">
        <f t="shared" si="43"/>
        <v>0</v>
      </c>
      <c r="N56" s="124">
        <f t="shared" si="43"/>
        <v>0</v>
      </c>
      <c r="O56" s="110"/>
      <c r="P56" s="110"/>
      <c r="Q56" s="110"/>
      <c r="R56" s="110"/>
      <c r="S56" s="110"/>
      <c r="T56" s="110"/>
      <c r="U56" s="110"/>
      <c r="V56" s="110"/>
      <c r="W56" s="110"/>
      <c r="X56" s="110"/>
      <c r="Y56" s="110"/>
      <c r="Z56" s="110"/>
      <c r="AA56" s="110"/>
    </row>
  </sheetData>
  <sheetProtection sheet="1" objects="1" scenarios="1"/>
  <mergeCells count="38">
    <mergeCell ref="V4:W5"/>
    <mergeCell ref="Q3:U3"/>
    <mergeCell ref="V21:Z21"/>
    <mergeCell ref="G40:J40"/>
    <mergeCell ref="G4:K5"/>
    <mergeCell ref="L4:P5"/>
    <mergeCell ref="Q4:U5"/>
    <mergeCell ref="G22:K23"/>
    <mergeCell ref="L22:P23"/>
    <mergeCell ref="Q22:U23"/>
    <mergeCell ref="Q21:U21"/>
    <mergeCell ref="L21:P21"/>
    <mergeCell ref="G21:K21"/>
    <mergeCell ref="B3:F3"/>
    <mergeCell ref="M41:M43"/>
    <mergeCell ref="N41:N43"/>
    <mergeCell ref="Z4:AC5"/>
    <mergeCell ref="V22:Z23"/>
    <mergeCell ref="X4:Y5"/>
    <mergeCell ref="B4:F5"/>
    <mergeCell ref="G41:J42"/>
    <mergeCell ref="F41:F43"/>
    <mergeCell ref="K41:K43"/>
    <mergeCell ref="L41:L43"/>
    <mergeCell ref="G3:K3"/>
    <mergeCell ref="L3:P3"/>
    <mergeCell ref="Z3:AC3"/>
    <mergeCell ref="X3:Y3"/>
    <mergeCell ref="V3:W3"/>
    <mergeCell ref="A22:A24"/>
    <mergeCell ref="A4:A6"/>
    <mergeCell ref="B22:F23"/>
    <mergeCell ref="B21:F21"/>
    <mergeCell ref="A41:A43"/>
    <mergeCell ref="B41:B43"/>
    <mergeCell ref="C41:C43"/>
    <mergeCell ref="D41:D43"/>
    <mergeCell ref="E41:E43"/>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sheetPr codeName="Sheet6"/>
  <dimension ref="A1:M34"/>
  <sheetViews>
    <sheetView workbookViewId="0">
      <selection activeCell="D12" sqref="D12"/>
    </sheetView>
  </sheetViews>
  <sheetFormatPr defaultRowHeight="12.75"/>
  <cols>
    <col min="1" max="1" width="10.140625" bestFit="1" customWidth="1"/>
    <col min="2" max="6" width="12.7109375" customWidth="1"/>
    <col min="9" max="13" width="12.7109375" customWidth="1"/>
  </cols>
  <sheetData>
    <row r="1" spans="1:13">
      <c r="A1" s="690" t="s">
        <v>324</v>
      </c>
      <c r="B1" s="690"/>
      <c r="C1" s="690"/>
      <c r="D1" s="690"/>
      <c r="E1" s="690"/>
      <c r="F1" s="690"/>
      <c r="H1" s="689" t="s">
        <v>325</v>
      </c>
      <c r="I1" s="689"/>
      <c r="J1" s="689"/>
      <c r="K1" s="689"/>
      <c r="L1" s="689"/>
      <c r="M1" s="689"/>
    </row>
    <row r="2" spans="1:13">
      <c r="A2" s="616" t="s">
        <v>0</v>
      </c>
      <c r="B2" s="619" t="s">
        <v>323</v>
      </c>
      <c r="C2" s="620"/>
      <c r="D2" s="620"/>
      <c r="E2" s="620"/>
      <c r="F2" s="621"/>
      <c r="H2" s="688" t="s">
        <v>0</v>
      </c>
      <c r="I2" s="691" t="s">
        <v>243</v>
      </c>
      <c r="J2" s="691"/>
      <c r="K2" s="691"/>
      <c r="L2" s="691"/>
      <c r="M2" s="691"/>
    </row>
    <row r="3" spans="1:13">
      <c r="A3" s="617"/>
      <c r="B3" s="622"/>
      <c r="C3" s="623"/>
      <c r="D3" s="623"/>
      <c r="E3" s="623"/>
      <c r="F3" s="624"/>
      <c r="H3" s="688"/>
      <c r="I3" s="691"/>
      <c r="J3" s="691"/>
      <c r="K3" s="691"/>
      <c r="L3" s="691"/>
      <c r="M3" s="691"/>
    </row>
    <row r="4" spans="1:13" ht="25.5">
      <c r="A4" s="618"/>
      <c r="B4" s="120" t="s">
        <v>7</v>
      </c>
      <c r="C4" s="120" t="s">
        <v>9</v>
      </c>
      <c r="D4" s="120" t="s">
        <v>10</v>
      </c>
      <c r="E4" s="120" t="s">
        <v>8</v>
      </c>
      <c r="F4" s="120" t="s">
        <v>31</v>
      </c>
      <c r="H4" s="688"/>
      <c r="I4" s="120" t="s">
        <v>7</v>
      </c>
      <c r="J4" s="120" t="s">
        <v>9</v>
      </c>
      <c r="K4" s="120" t="s">
        <v>10</v>
      </c>
      <c r="L4" s="120" t="s">
        <v>8</v>
      </c>
      <c r="M4" s="120" t="s">
        <v>31</v>
      </c>
    </row>
    <row r="5" spans="1:13">
      <c r="A5" s="377">
        <f>IF('GSTR 3B Monthly Summary'!$A$16="",EOMONTH('GSTR 3B Monthly Summary'!$A$13,1),EOMONTH('GSTR 3B Monthly Summary'!$A$16,1))</f>
        <v>43769</v>
      </c>
      <c r="B5" s="112"/>
      <c r="C5" s="112"/>
      <c r="D5" s="366">
        <f t="shared" ref="D5:D16" si="0">C5</f>
        <v>0</v>
      </c>
      <c r="E5" s="112"/>
      <c r="F5" s="112"/>
      <c r="H5" s="377">
        <f>IF('GSTR 3B Monthly Summary'!$A$16="",EOMONTH('GSTR 3B Monthly Summary'!$A$13,1),EOMONTH('GSTR 3B Monthly Summary'!$A$16,1))</f>
        <v>43769</v>
      </c>
      <c r="I5" s="112"/>
      <c r="J5" s="112"/>
      <c r="K5" s="366">
        <f t="shared" ref="K5:K16" si="1">J5</f>
        <v>0</v>
      </c>
      <c r="L5" s="112"/>
      <c r="M5" s="112"/>
    </row>
    <row r="6" spans="1:13">
      <c r="A6" s="377">
        <f>EOMONTH(A5,1)</f>
        <v>43799</v>
      </c>
      <c r="B6" s="112"/>
      <c r="C6" s="112"/>
      <c r="D6" s="366">
        <f t="shared" si="0"/>
        <v>0</v>
      </c>
      <c r="E6" s="112"/>
      <c r="F6" s="112"/>
      <c r="H6" s="377">
        <f t="shared" ref="H6:H16" si="2">EOMONTH(H5,1)</f>
        <v>43799</v>
      </c>
      <c r="I6" s="112"/>
      <c r="J6" s="112"/>
      <c r="K6" s="366">
        <f t="shared" si="1"/>
        <v>0</v>
      </c>
      <c r="L6" s="112"/>
      <c r="M6" s="112"/>
    </row>
    <row r="7" spans="1:13">
      <c r="A7" s="377">
        <f t="shared" ref="A7:A16" si="3">EOMONTH(A6,1)</f>
        <v>43830</v>
      </c>
      <c r="B7" s="112"/>
      <c r="C7" s="112"/>
      <c r="D7" s="366">
        <f t="shared" si="0"/>
        <v>0</v>
      </c>
      <c r="E7" s="112"/>
      <c r="F7" s="112"/>
      <c r="H7" s="377">
        <f t="shared" si="2"/>
        <v>43830</v>
      </c>
      <c r="I7" s="112"/>
      <c r="J7" s="112"/>
      <c r="K7" s="366">
        <f t="shared" si="1"/>
        <v>0</v>
      </c>
      <c r="L7" s="112"/>
      <c r="M7" s="112"/>
    </row>
    <row r="8" spans="1:13">
      <c r="A8" s="377">
        <f t="shared" si="3"/>
        <v>43861</v>
      </c>
      <c r="B8" s="112"/>
      <c r="C8" s="112"/>
      <c r="D8" s="366">
        <f t="shared" si="0"/>
        <v>0</v>
      </c>
      <c r="E8" s="112"/>
      <c r="F8" s="112"/>
      <c r="H8" s="377">
        <f t="shared" si="2"/>
        <v>43861</v>
      </c>
      <c r="I8" s="112"/>
      <c r="J8" s="112"/>
      <c r="K8" s="366">
        <f t="shared" si="1"/>
        <v>0</v>
      </c>
      <c r="L8" s="112"/>
      <c r="M8" s="112"/>
    </row>
    <row r="9" spans="1:13">
      <c r="A9" s="377">
        <f t="shared" si="3"/>
        <v>43890</v>
      </c>
      <c r="B9" s="112"/>
      <c r="C9" s="112"/>
      <c r="D9" s="366">
        <f t="shared" si="0"/>
        <v>0</v>
      </c>
      <c r="E9" s="112"/>
      <c r="F9" s="112"/>
      <c r="H9" s="377">
        <f t="shared" si="2"/>
        <v>43890</v>
      </c>
      <c r="I9" s="112"/>
      <c r="J9" s="112"/>
      <c r="K9" s="366">
        <f t="shared" si="1"/>
        <v>0</v>
      </c>
      <c r="L9" s="112"/>
      <c r="M9" s="112"/>
    </row>
    <row r="10" spans="1:13">
      <c r="A10" s="377">
        <f t="shared" si="3"/>
        <v>43921</v>
      </c>
      <c r="B10" s="112"/>
      <c r="C10" s="112"/>
      <c r="D10" s="366">
        <f t="shared" si="0"/>
        <v>0</v>
      </c>
      <c r="E10" s="112"/>
      <c r="F10" s="112"/>
      <c r="H10" s="377">
        <f t="shared" si="2"/>
        <v>43921</v>
      </c>
      <c r="I10" s="112"/>
      <c r="J10" s="112"/>
      <c r="K10" s="366">
        <f t="shared" si="1"/>
        <v>0</v>
      </c>
      <c r="L10" s="112"/>
      <c r="M10" s="112"/>
    </row>
    <row r="11" spans="1:13">
      <c r="A11" s="377">
        <f t="shared" si="3"/>
        <v>43951</v>
      </c>
      <c r="B11" s="112"/>
      <c r="C11" s="112"/>
      <c r="D11" s="366">
        <f t="shared" si="0"/>
        <v>0</v>
      </c>
      <c r="E11" s="112"/>
      <c r="F11" s="112"/>
      <c r="H11" s="377">
        <f t="shared" si="2"/>
        <v>43951</v>
      </c>
      <c r="I11" s="112"/>
      <c r="J11" s="112"/>
      <c r="K11" s="366">
        <f t="shared" si="1"/>
        <v>0</v>
      </c>
      <c r="L11" s="112"/>
      <c r="M11" s="112"/>
    </row>
    <row r="12" spans="1:13">
      <c r="A12" s="377">
        <f t="shared" si="3"/>
        <v>43982</v>
      </c>
      <c r="B12" s="112"/>
      <c r="C12" s="112"/>
      <c r="D12" s="366">
        <f t="shared" si="0"/>
        <v>0</v>
      </c>
      <c r="E12" s="112"/>
      <c r="F12" s="112"/>
      <c r="H12" s="377">
        <f t="shared" si="2"/>
        <v>43982</v>
      </c>
      <c r="I12" s="112"/>
      <c r="J12" s="112"/>
      <c r="K12" s="366">
        <f t="shared" si="1"/>
        <v>0</v>
      </c>
      <c r="L12" s="112"/>
      <c r="M12" s="112"/>
    </row>
    <row r="13" spans="1:13">
      <c r="A13" s="377">
        <f t="shared" si="3"/>
        <v>44012</v>
      </c>
      <c r="B13" s="112"/>
      <c r="C13" s="112"/>
      <c r="D13" s="366">
        <f t="shared" si="0"/>
        <v>0</v>
      </c>
      <c r="E13" s="112"/>
      <c r="F13" s="112"/>
      <c r="H13" s="377">
        <f t="shared" si="2"/>
        <v>44012</v>
      </c>
      <c r="I13" s="112"/>
      <c r="J13" s="112"/>
      <c r="K13" s="366">
        <f t="shared" si="1"/>
        <v>0</v>
      </c>
      <c r="L13" s="112"/>
      <c r="M13" s="112"/>
    </row>
    <row r="14" spans="1:13">
      <c r="A14" s="377">
        <f t="shared" si="3"/>
        <v>44043</v>
      </c>
      <c r="B14" s="112"/>
      <c r="C14" s="112"/>
      <c r="D14" s="366">
        <f t="shared" si="0"/>
        <v>0</v>
      </c>
      <c r="E14" s="112"/>
      <c r="F14" s="112"/>
      <c r="H14" s="377">
        <f t="shared" si="2"/>
        <v>44043</v>
      </c>
      <c r="I14" s="112"/>
      <c r="J14" s="112"/>
      <c r="K14" s="366">
        <f t="shared" si="1"/>
        <v>0</v>
      </c>
      <c r="L14" s="112"/>
      <c r="M14" s="112"/>
    </row>
    <row r="15" spans="1:13">
      <c r="A15" s="377">
        <f t="shared" si="3"/>
        <v>44074</v>
      </c>
      <c r="B15" s="112"/>
      <c r="C15" s="112"/>
      <c r="D15" s="366">
        <f t="shared" si="0"/>
        <v>0</v>
      </c>
      <c r="E15" s="112"/>
      <c r="F15" s="112"/>
      <c r="H15" s="377">
        <f t="shared" si="2"/>
        <v>44074</v>
      </c>
      <c r="I15" s="112"/>
      <c r="J15" s="112"/>
      <c r="K15" s="366">
        <f t="shared" si="1"/>
        <v>0</v>
      </c>
      <c r="L15" s="112"/>
      <c r="M15" s="112"/>
    </row>
    <row r="16" spans="1:13">
      <c r="A16" s="377">
        <f t="shared" si="3"/>
        <v>44104</v>
      </c>
      <c r="B16" s="112"/>
      <c r="C16" s="112"/>
      <c r="D16" s="366">
        <f t="shared" si="0"/>
        <v>0</v>
      </c>
      <c r="E16" s="112"/>
      <c r="F16" s="112"/>
      <c r="H16" s="377">
        <f t="shared" si="2"/>
        <v>44104</v>
      </c>
      <c r="I16" s="112"/>
      <c r="J16" s="112"/>
      <c r="K16" s="366">
        <f t="shared" si="1"/>
        <v>0</v>
      </c>
      <c r="L16" s="112"/>
      <c r="M16" s="112"/>
    </row>
    <row r="17" spans="1:13">
      <c r="A17" s="111"/>
      <c r="B17" s="123">
        <f t="shared" ref="B17:F17" si="4">SUM(B5:B16)</f>
        <v>0</v>
      </c>
      <c r="C17" s="123">
        <f t="shared" si="4"/>
        <v>0</v>
      </c>
      <c r="D17" s="123">
        <f t="shared" si="4"/>
        <v>0</v>
      </c>
      <c r="E17" s="123">
        <f t="shared" si="4"/>
        <v>0</v>
      </c>
      <c r="F17" s="123">
        <f t="shared" si="4"/>
        <v>0</v>
      </c>
      <c r="H17" s="111"/>
      <c r="I17" s="123">
        <f t="shared" ref="I17:M17" si="5">SUM(I5:I16)</f>
        <v>0</v>
      </c>
      <c r="J17" s="123">
        <f t="shared" si="5"/>
        <v>0</v>
      </c>
      <c r="K17" s="123">
        <f t="shared" si="5"/>
        <v>0</v>
      </c>
      <c r="L17" s="123">
        <f t="shared" si="5"/>
        <v>0</v>
      </c>
      <c r="M17" s="123">
        <f t="shared" si="5"/>
        <v>0</v>
      </c>
    </row>
    <row r="19" spans="1:13">
      <c r="A19" s="689" t="s">
        <v>326</v>
      </c>
      <c r="B19" s="689"/>
      <c r="C19" s="689"/>
      <c r="D19" s="689"/>
      <c r="E19" s="689"/>
      <c r="F19" s="689"/>
      <c r="H19" s="689" t="s">
        <v>327</v>
      </c>
      <c r="I19" s="689"/>
      <c r="J19" s="689"/>
      <c r="K19" s="689"/>
      <c r="L19" s="689"/>
      <c r="M19" s="689"/>
    </row>
    <row r="20" spans="1:13" ht="12.75" customHeight="1">
      <c r="A20" s="688" t="s">
        <v>0</v>
      </c>
      <c r="B20" s="688"/>
      <c r="C20" s="636" t="s">
        <v>244</v>
      </c>
      <c r="D20" s="637"/>
      <c r="E20" s="637"/>
      <c r="F20" s="638"/>
      <c r="H20" s="688" t="s">
        <v>0</v>
      </c>
      <c r="I20" s="688"/>
      <c r="J20" s="685" t="s">
        <v>245</v>
      </c>
      <c r="K20" s="686"/>
      <c r="L20" s="686"/>
      <c r="M20" s="687"/>
    </row>
    <row r="21" spans="1:13">
      <c r="A21" s="688"/>
      <c r="B21" s="688"/>
      <c r="C21" s="118" t="s">
        <v>9</v>
      </c>
      <c r="D21" s="118" t="s">
        <v>10</v>
      </c>
      <c r="E21" s="118" t="s">
        <v>8</v>
      </c>
      <c r="F21" s="118" t="s">
        <v>31</v>
      </c>
      <c r="H21" s="688"/>
      <c r="I21" s="688"/>
      <c r="J21" s="118" t="s">
        <v>9</v>
      </c>
      <c r="K21" s="118" t="s">
        <v>10</v>
      </c>
      <c r="L21" s="118" t="s">
        <v>8</v>
      </c>
      <c r="M21" s="118" t="s">
        <v>31</v>
      </c>
    </row>
    <row r="22" spans="1:13">
      <c r="A22" s="683">
        <f>IF('GSTR 3B Monthly Summary'!$A$16="",EOMONTH('GSTR 3B Monthly Summary'!$A$13,1),EOMONTH('GSTR 3B Monthly Summary'!$A$16,1))</f>
        <v>43769</v>
      </c>
      <c r="B22" s="683"/>
      <c r="C22" s="112"/>
      <c r="D22" s="365">
        <f t="shared" ref="D22:D33" si="6">C22</f>
        <v>0</v>
      </c>
      <c r="E22" s="112"/>
      <c r="F22" s="112"/>
      <c r="H22" s="683">
        <f>IF('GSTR 3B Monthly Summary'!$A$16="",EOMONTH('GSTR 3B Monthly Summary'!$A$13,1),EOMONTH('GSTR 3B Monthly Summary'!$A$16,1))</f>
        <v>43769</v>
      </c>
      <c r="I22" s="683"/>
      <c r="J22" s="112"/>
      <c r="K22" s="365">
        <f t="shared" ref="K22:K33" si="7">J22</f>
        <v>0</v>
      </c>
      <c r="L22" s="112"/>
      <c r="M22" s="112"/>
    </row>
    <row r="23" spans="1:13">
      <c r="A23" s="683">
        <f>EOMONTH(A22,1)</f>
        <v>43799</v>
      </c>
      <c r="B23" s="683"/>
      <c r="C23" s="112"/>
      <c r="D23" s="365">
        <f t="shared" si="6"/>
        <v>0</v>
      </c>
      <c r="E23" s="112"/>
      <c r="F23" s="112"/>
      <c r="H23" s="683">
        <f>EOMONTH(H22,1)</f>
        <v>43799</v>
      </c>
      <c r="I23" s="683"/>
      <c r="J23" s="112"/>
      <c r="K23" s="365">
        <f t="shared" si="7"/>
        <v>0</v>
      </c>
      <c r="L23" s="112"/>
      <c r="M23" s="112"/>
    </row>
    <row r="24" spans="1:13">
      <c r="A24" s="683">
        <f t="shared" ref="A24:A33" si="8">EOMONTH(A23,1)</f>
        <v>43830</v>
      </c>
      <c r="B24" s="683"/>
      <c r="C24" s="112"/>
      <c r="D24" s="365">
        <f t="shared" si="6"/>
        <v>0</v>
      </c>
      <c r="E24" s="112"/>
      <c r="F24" s="112"/>
      <c r="H24" s="683">
        <f t="shared" ref="H24:H33" si="9">EOMONTH(H23,1)</f>
        <v>43830</v>
      </c>
      <c r="I24" s="683"/>
      <c r="J24" s="112"/>
      <c r="K24" s="365">
        <f t="shared" si="7"/>
        <v>0</v>
      </c>
      <c r="L24" s="112"/>
      <c r="M24" s="112"/>
    </row>
    <row r="25" spans="1:13">
      <c r="A25" s="683">
        <f t="shared" si="8"/>
        <v>43861</v>
      </c>
      <c r="B25" s="683"/>
      <c r="C25" s="112"/>
      <c r="D25" s="365">
        <f t="shared" si="6"/>
        <v>0</v>
      </c>
      <c r="E25" s="112"/>
      <c r="F25" s="112"/>
      <c r="H25" s="683">
        <f t="shared" si="9"/>
        <v>43861</v>
      </c>
      <c r="I25" s="683"/>
      <c r="J25" s="112"/>
      <c r="K25" s="365">
        <f t="shared" si="7"/>
        <v>0</v>
      </c>
      <c r="L25" s="112"/>
      <c r="M25" s="112"/>
    </row>
    <row r="26" spans="1:13">
      <c r="A26" s="683">
        <f t="shared" si="8"/>
        <v>43890</v>
      </c>
      <c r="B26" s="683"/>
      <c r="C26" s="112"/>
      <c r="D26" s="365">
        <f t="shared" si="6"/>
        <v>0</v>
      </c>
      <c r="E26" s="112"/>
      <c r="F26" s="112"/>
      <c r="H26" s="683">
        <f t="shared" si="9"/>
        <v>43890</v>
      </c>
      <c r="I26" s="683"/>
      <c r="J26" s="112"/>
      <c r="K26" s="365">
        <f t="shared" si="7"/>
        <v>0</v>
      </c>
      <c r="L26" s="112"/>
      <c r="M26" s="112"/>
    </row>
    <row r="27" spans="1:13">
      <c r="A27" s="683">
        <f t="shared" si="8"/>
        <v>43921</v>
      </c>
      <c r="B27" s="683"/>
      <c r="C27" s="112"/>
      <c r="D27" s="365">
        <f t="shared" si="6"/>
        <v>0</v>
      </c>
      <c r="E27" s="112"/>
      <c r="F27" s="112"/>
      <c r="H27" s="683">
        <f t="shared" si="9"/>
        <v>43921</v>
      </c>
      <c r="I27" s="683"/>
      <c r="J27" s="112"/>
      <c r="K27" s="365">
        <f t="shared" si="7"/>
        <v>0</v>
      </c>
      <c r="L27" s="112"/>
      <c r="M27" s="112"/>
    </row>
    <row r="28" spans="1:13">
      <c r="A28" s="683">
        <f t="shared" si="8"/>
        <v>43951</v>
      </c>
      <c r="B28" s="683"/>
      <c r="C28" s="112"/>
      <c r="D28" s="365">
        <f t="shared" si="6"/>
        <v>0</v>
      </c>
      <c r="E28" s="112"/>
      <c r="F28" s="112"/>
      <c r="H28" s="683">
        <f t="shared" si="9"/>
        <v>43951</v>
      </c>
      <c r="I28" s="683"/>
      <c r="J28" s="112"/>
      <c r="K28" s="365">
        <f t="shared" si="7"/>
        <v>0</v>
      </c>
      <c r="L28" s="112"/>
      <c r="M28" s="112"/>
    </row>
    <row r="29" spans="1:13">
      <c r="A29" s="683">
        <f t="shared" si="8"/>
        <v>43982</v>
      </c>
      <c r="B29" s="683"/>
      <c r="C29" s="112"/>
      <c r="D29" s="365">
        <f t="shared" si="6"/>
        <v>0</v>
      </c>
      <c r="E29" s="112"/>
      <c r="F29" s="112"/>
      <c r="H29" s="683">
        <f t="shared" si="9"/>
        <v>43982</v>
      </c>
      <c r="I29" s="683"/>
      <c r="J29" s="112"/>
      <c r="K29" s="365">
        <f t="shared" si="7"/>
        <v>0</v>
      </c>
      <c r="L29" s="112"/>
      <c r="M29" s="112"/>
    </row>
    <row r="30" spans="1:13">
      <c r="A30" s="683">
        <f t="shared" si="8"/>
        <v>44012</v>
      </c>
      <c r="B30" s="683"/>
      <c r="C30" s="112"/>
      <c r="D30" s="365">
        <f t="shared" si="6"/>
        <v>0</v>
      </c>
      <c r="E30" s="112"/>
      <c r="F30" s="112"/>
      <c r="H30" s="683">
        <f t="shared" si="9"/>
        <v>44012</v>
      </c>
      <c r="I30" s="683"/>
      <c r="J30" s="112"/>
      <c r="K30" s="365">
        <f t="shared" si="7"/>
        <v>0</v>
      </c>
      <c r="L30" s="112"/>
      <c r="M30" s="112"/>
    </row>
    <row r="31" spans="1:13">
      <c r="A31" s="683">
        <f t="shared" si="8"/>
        <v>44043</v>
      </c>
      <c r="B31" s="683"/>
      <c r="C31" s="112"/>
      <c r="D31" s="365">
        <f t="shared" si="6"/>
        <v>0</v>
      </c>
      <c r="E31" s="112"/>
      <c r="F31" s="112"/>
      <c r="H31" s="683">
        <f t="shared" si="9"/>
        <v>44043</v>
      </c>
      <c r="I31" s="683"/>
      <c r="J31" s="112"/>
      <c r="K31" s="365">
        <f t="shared" si="7"/>
        <v>0</v>
      </c>
      <c r="L31" s="112"/>
      <c r="M31" s="112"/>
    </row>
    <row r="32" spans="1:13">
      <c r="A32" s="683">
        <f t="shared" si="8"/>
        <v>44074</v>
      </c>
      <c r="B32" s="683"/>
      <c r="C32" s="112"/>
      <c r="D32" s="365">
        <f t="shared" si="6"/>
        <v>0</v>
      </c>
      <c r="E32" s="112"/>
      <c r="F32" s="112"/>
      <c r="H32" s="683">
        <f t="shared" si="9"/>
        <v>44074</v>
      </c>
      <c r="I32" s="683"/>
      <c r="J32" s="112"/>
      <c r="K32" s="365">
        <f t="shared" si="7"/>
        <v>0</v>
      </c>
      <c r="L32" s="112"/>
      <c r="M32" s="112"/>
    </row>
    <row r="33" spans="1:13">
      <c r="A33" s="683">
        <f t="shared" si="8"/>
        <v>44104</v>
      </c>
      <c r="B33" s="683"/>
      <c r="C33" s="112"/>
      <c r="D33" s="365">
        <f t="shared" si="6"/>
        <v>0</v>
      </c>
      <c r="E33" s="112"/>
      <c r="F33" s="112"/>
      <c r="H33" s="683">
        <f t="shared" si="9"/>
        <v>44104</v>
      </c>
      <c r="I33" s="683"/>
      <c r="J33" s="112"/>
      <c r="K33" s="365">
        <f t="shared" si="7"/>
        <v>0</v>
      </c>
      <c r="L33" s="112"/>
      <c r="M33" s="112"/>
    </row>
    <row r="34" spans="1:13">
      <c r="A34" s="684"/>
      <c r="B34" s="684"/>
      <c r="C34" s="127">
        <f t="shared" ref="C34:F34" si="10">SUM(C22:C33)</f>
        <v>0</v>
      </c>
      <c r="D34" s="127">
        <f t="shared" si="10"/>
        <v>0</v>
      </c>
      <c r="E34" s="127">
        <f t="shared" si="10"/>
        <v>0</v>
      </c>
      <c r="F34" s="127">
        <f t="shared" si="10"/>
        <v>0</v>
      </c>
      <c r="H34" s="684"/>
      <c r="I34" s="684"/>
      <c r="J34" s="127">
        <f t="shared" ref="J34:M34" si="11">SUM(J22:J33)</f>
        <v>0</v>
      </c>
      <c r="K34" s="127">
        <f t="shared" si="11"/>
        <v>0</v>
      </c>
      <c r="L34" s="127">
        <f t="shared" si="11"/>
        <v>0</v>
      </c>
      <c r="M34" s="127">
        <f t="shared" si="11"/>
        <v>0</v>
      </c>
    </row>
  </sheetData>
  <sheetProtection sheet="1" objects="1" scenarios="1"/>
  <mergeCells count="38">
    <mergeCell ref="A19:F19"/>
    <mergeCell ref="H19:M19"/>
    <mergeCell ref="A2:A4"/>
    <mergeCell ref="B2:F3"/>
    <mergeCell ref="A1:F1"/>
    <mergeCell ref="H1:M1"/>
    <mergeCell ref="H2:H4"/>
    <mergeCell ref="I2:M3"/>
    <mergeCell ref="A33:B33"/>
    <mergeCell ref="C20:F20"/>
    <mergeCell ref="A20:B21"/>
    <mergeCell ref="A22:B22"/>
    <mergeCell ref="A23:B23"/>
    <mergeCell ref="A24:B24"/>
    <mergeCell ref="A25:B25"/>
    <mergeCell ref="A26:B26"/>
    <mergeCell ref="A27:B27"/>
    <mergeCell ref="H34:I34"/>
    <mergeCell ref="A34:B34"/>
    <mergeCell ref="J20:M20"/>
    <mergeCell ref="H20:I21"/>
    <mergeCell ref="H22:I22"/>
    <mergeCell ref="H23:I23"/>
    <mergeCell ref="H24:I24"/>
    <mergeCell ref="H25:I25"/>
    <mergeCell ref="H26:I26"/>
    <mergeCell ref="H27:I27"/>
    <mergeCell ref="H28:I28"/>
    <mergeCell ref="A28:B28"/>
    <mergeCell ref="A29:B29"/>
    <mergeCell ref="A30:B30"/>
    <mergeCell ref="A31:B31"/>
    <mergeCell ref="A32:B32"/>
    <mergeCell ref="H29:I29"/>
    <mergeCell ref="H30:I30"/>
    <mergeCell ref="H31:I31"/>
    <mergeCell ref="H32:I32"/>
    <mergeCell ref="H33:I33"/>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7"/>
  <dimension ref="A1:Y128"/>
  <sheetViews>
    <sheetView workbookViewId="0">
      <selection activeCell="C22" sqref="C22"/>
    </sheetView>
  </sheetViews>
  <sheetFormatPr defaultColWidth="9.140625" defaultRowHeight="12.75"/>
  <cols>
    <col min="1" max="1" width="10.7109375" style="129" customWidth="1"/>
    <col min="2" max="2" width="25.7109375" style="129" customWidth="1"/>
    <col min="3" max="11" width="14.7109375" style="129" customWidth="1"/>
    <col min="12" max="16384" width="9.140625" style="129"/>
  </cols>
  <sheetData>
    <row r="1" spans="2:11">
      <c r="B1" s="340">
        <f>co_name</f>
        <v>0</v>
      </c>
      <c r="I1" s="340" t="s">
        <v>319</v>
      </c>
      <c r="J1" s="372" t="str">
        <f>YEAR(ye-365)&amp;" - "&amp;YEAR(ye)</f>
        <v>2017 - 2018</v>
      </c>
    </row>
    <row r="2" spans="2:11">
      <c r="B2" s="765" t="s">
        <v>110</v>
      </c>
      <c r="C2" s="710" t="s">
        <v>7</v>
      </c>
      <c r="D2" s="710" t="s">
        <v>9</v>
      </c>
      <c r="E2" s="710" t="s">
        <v>10</v>
      </c>
      <c r="F2" s="710" t="s">
        <v>8</v>
      </c>
      <c r="G2" s="710" t="s">
        <v>11</v>
      </c>
      <c r="H2" s="708" t="s">
        <v>82</v>
      </c>
      <c r="I2" s="710" t="s">
        <v>18</v>
      </c>
      <c r="J2" s="710" t="s">
        <v>19</v>
      </c>
      <c r="K2" s="710" t="s">
        <v>20</v>
      </c>
    </row>
    <row r="3" spans="2:11">
      <c r="B3" s="765"/>
      <c r="C3" s="754"/>
      <c r="D3" s="754"/>
      <c r="E3" s="754"/>
      <c r="F3" s="754"/>
      <c r="G3" s="754"/>
      <c r="H3" s="709"/>
      <c r="I3" s="711"/>
      <c r="J3" s="711"/>
      <c r="K3" s="711"/>
    </row>
    <row r="4" spans="2:11">
      <c r="B4" s="753" t="s">
        <v>89</v>
      </c>
      <c r="C4" s="755">
        <f>C70</f>
        <v>0</v>
      </c>
      <c r="D4" s="755">
        <f>E70</f>
        <v>0</v>
      </c>
      <c r="E4" s="755">
        <f>F70</f>
        <v>0</v>
      </c>
      <c r="F4" s="755">
        <f>D70</f>
        <v>0</v>
      </c>
      <c r="G4" s="758">
        <f>G70</f>
        <v>0</v>
      </c>
      <c r="H4" s="724"/>
      <c r="I4" s="704"/>
      <c r="J4" s="704"/>
      <c r="K4" s="706"/>
    </row>
    <row r="5" spans="2:11" ht="12.75" customHeight="1">
      <c r="B5" s="753"/>
      <c r="C5" s="756"/>
      <c r="D5" s="757"/>
      <c r="E5" s="757"/>
      <c r="F5" s="756"/>
      <c r="G5" s="759"/>
      <c r="H5" s="725"/>
      <c r="I5" s="705"/>
      <c r="J5" s="705"/>
      <c r="K5" s="707"/>
    </row>
    <row r="6" spans="2:11">
      <c r="B6" s="202" t="s">
        <v>90</v>
      </c>
      <c r="C6" s="183">
        <f>C72</f>
        <v>0</v>
      </c>
      <c r="D6" s="191"/>
      <c r="E6" s="192"/>
      <c r="F6" s="184">
        <f>D72</f>
        <v>0</v>
      </c>
      <c r="G6" s="186">
        <f>G72</f>
        <v>0</v>
      </c>
      <c r="H6" s="199"/>
      <c r="I6" s="195"/>
      <c r="J6" s="195"/>
      <c r="K6" s="198"/>
    </row>
    <row r="7" spans="2:11">
      <c r="B7" s="203" t="s">
        <v>91</v>
      </c>
      <c r="C7" s="193"/>
      <c r="D7" s="195"/>
      <c r="E7" s="195"/>
      <c r="F7" s="194"/>
      <c r="G7" s="196"/>
      <c r="H7" s="188">
        <f>H73</f>
        <v>0</v>
      </c>
      <c r="I7" s="193"/>
      <c r="J7" s="194"/>
      <c r="K7" s="196"/>
    </row>
    <row r="8" spans="2:11">
      <c r="B8" s="203" t="s">
        <v>93</v>
      </c>
      <c r="C8" s="197"/>
      <c r="D8" s="195"/>
      <c r="E8" s="195"/>
      <c r="F8" s="195"/>
      <c r="G8" s="198"/>
      <c r="H8" s="189">
        <f>H74</f>
        <v>0</v>
      </c>
      <c r="I8" s="199"/>
      <c r="J8" s="200"/>
      <c r="K8" s="201"/>
    </row>
    <row r="9" spans="2:11">
      <c r="B9" s="203" t="s">
        <v>94</v>
      </c>
      <c r="C9" s="199"/>
      <c r="D9" s="200"/>
      <c r="E9" s="200"/>
      <c r="F9" s="200"/>
      <c r="G9" s="201"/>
      <c r="H9" s="185"/>
      <c r="I9" s="190">
        <f t="shared" ref="I9:K9" si="0">I75</f>
        <v>0</v>
      </c>
      <c r="J9" s="190">
        <f t="shared" si="0"/>
        <v>0</v>
      </c>
      <c r="K9" s="190">
        <f t="shared" si="0"/>
        <v>0</v>
      </c>
    </row>
    <row r="10" spans="2:11">
      <c r="B10" s="204"/>
      <c r="C10" s="205">
        <f>SUM(C4:C9)</f>
        <v>0</v>
      </c>
      <c r="D10" s="205">
        <f t="shared" ref="D10:K10" si="1">SUM(D4:D9)</f>
        <v>0</v>
      </c>
      <c r="E10" s="205">
        <f t="shared" si="1"/>
        <v>0</v>
      </c>
      <c r="F10" s="205">
        <f>SUM(F4:F9)</f>
        <v>0</v>
      </c>
      <c r="G10" s="205">
        <f t="shared" si="1"/>
        <v>0</v>
      </c>
      <c r="H10" s="206">
        <f t="shared" si="1"/>
        <v>0</v>
      </c>
      <c r="I10" s="206">
        <f t="shared" si="1"/>
        <v>0</v>
      </c>
      <c r="J10" s="206">
        <f t="shared" si="1"/>
        <v>0</v>
      </c>
      <c r="K10" s="206">
        <f t="shared" si="1"/>
        <v>0</v>
      </c>
    </row>
    <row r="11" spans="2:11">
      <c r="B11" s="208"/>
      <c r="C11" s="209"/>
      <c r="D11" s="209"/>
      <c r="E11" s="209"/>
      <c r="F11" s="209"/>
      <c r="G11" s="209"/>
      <c r="H11" s="209"/>
      <c r="I11" s="209"/>
      <c r="J11" s="209"/>
      <c r="K11" s="192"/>
    </row>
    <row r="12" spans="2:11">
      <c r="B12" s="207" t="s">
        <v>92</v>
      </c>
      <c r="C12" s="190">
        <f>C77</f>
        <v>0</v>
      </c>
      <c r="D12" s="190">
        <f>E77</f>
        <v>0</v>
      </c>
      <c r="E12" s="190">
        <f>F77</f>
        <v>0</v>
      </c>
      <c r="F12" s="190">
        <f>D77</f>
        <v>0</v>
      </c>
      <c r="G12" s="187">
        <f>G77</f>
        <v>0</v>
      </c>
      <c r="H12" s="199"/>
      <c r="I12" s="200"/>
      <c r="J12" s="200"/>
      <c r="K12" s="201"/>
    </row>
    <row r="14" spans="2:11">
      <c r="B14" s="557" t="s">
        <v>109</v>
      </c>
      <c r="C14" s="726" t="s">
        <v>7</v>
      </c>
      <c r="D14" s="726" t="s">
        <v>9</v>
      </c>
      <c r="E14" s="726" t="s">
        <v>10</v>
      </c>
      <c r="F14" s="726" t="s">
        <v>8</v>
      </c>
      <c r="G14" s="726" t="s">
        <v>11</v>
      </c>
      <c r="H14" s="735" t="s">
        <v>82</v>
      </c>
      <c r="I14" s="726" t="s">
        <v>18</v>
      </c>
      <c r="J14" s="726" t="s">
        <v>19</v>
      </c>
      <c r="K14" s="726" t="s">
        <v>20</v>
      </c>
    </row>
    <row r="15" spans="2:11">
      <c r="B15" s="557"/>
      <c r="C15" s="734"/>
      <c r="D15" s="734"/>
      <c r="E15" s="734"/>
      <c r="F15" s="734"/>
      <c r="G15" s="734"/>
      <c r="H15" s="736"/>
      <c r="I15" s="727"/>
      <c r="J15" s="727"/>
      <c r="K15" s="727"/>
    </row>
    <row r="16" spans="2:11">
      <c r="B16" s="766" t="s">
        <v>89</v>
      </c>
      <c r="C16" s="730">
        <f>'3B As Per Books - Monthly'!B17</f>
        <v>0</v>
      </c>
      <c r="D16" s="730">
        <f>'3B As Per Books - Monthly'!D17</f>
        <v>0</v>
      </c>
      <c r="E16" s="730">
        <f>'3B As Per Books - Monthly'!E17</f>
        <v>0</v>
      </c>
      <c r="F16" s="730">
        <f>'3B As Per Books - Monthly'!C17</f>
        <v>0</v>
      </c>
      <c r="G16" s="730">
        <f>'3B As Per Books - Monthly'!F17</f>
        <v>0</v>
      </c>
      <c r="H16" s="732"/>
      <c r="I16" s="716"/>
      <c r="J16" s="716"/>
      <c r="K16" s="718"/>
    </row>
    <row r="17" spans="2:12">
      <c r="B17" s="766"/>
      <c r="C17" s="731"/>
      <c r="D17" s="731"/>
      <c r="E17" s="731"/>
      <c r="F17" s="731"/>
      <c r="G17" s="731"/>
      <c r="H17" s="733"/>
      <c r="I17" s="717"/>
      <c r="J17" s="717"/>
      <c r="K17" s="719"/>
    </row>
    <row r="18" spans="2:12">
      <c r="B18" s="130" t="s">
        <v>90</v>
      </c>
      <c r="C18" s="226">
        <f>'3B As Per Books - Monthly'!G17</f>
        <v>0</v>
      </c>
      <c r="D18" s="210"/>
      <c r="E18" s="211"/>
      <c r="F18" s="226">
        <f>'3B As Per Books - Monthly'!H17</f>
        <v>0</v>
      </c>
      <c r="G18" s="227">
        <f>'3B As Per Books - Monthly'!I17</f>
        <v>0</v>
      </c>
      <c r="H18" s="213"/>
      <c r="I18" s="214"/>
      <c r="J18" s="214"/>
      <c r="K18" s="215"/>
    </row>
    <row r="19" spans="2:12">
      <c r="B19" s="180" t="s">
        <v>91</v>
      </c>
      <c r="C19" s="216"/>
      <c r="D19" s="214"/>
      <c r="E19" s="214"/>
      <c r="F19" s="212"/>
      <c r="G19" s="217"/>
      <c r="H19" s="228">
        <f>'3B As Per Books - Monthly'!J17</f>
        <v>0</v>
      </c>
      <c r="I19" s="216"/>
      <c r="J19" s="212"/>
      <c r="K19" s="217"/>
    </row>
    <row r="20" spans="2:12">
      <c r="B20" s="180" t="s">
        <v>93</v>
      </c>
      <c r="C20" s="219"/>
      <c r="D20" s="214"/>
      <c r="E20" s="214"/>
      <c r="F20" s="214"/>
      <c r="G20" s="215"/>
      <c r="H20" s="229">
        <f>'3B As Per Books - Monthly'!P17</f>
        <v>0</v>
      </c>
      <c r="I20" s="213"/>
      <c r="J20" s="218"/>
      <c r="K20" s="221"/>
    </row>
    <row r="21" spans="2:12">
      <c r="B21" s="180" t="s">
        <v>94</v>
      </c>
      <c r="C21" s="213"/>
      <c r="D21" s="218"/>
      <c r="E21" s="218"/>
      <c r="F21" s="218"/>
      <c r="G21" s="221"/>
      <c r="H21" s="211"/>
      <c r="I21" s="230">
        <f>'3B As Per Books - Monthly'!Q17</f>
        <v>0</v>
      </c>
      <c r="J21" s="230">
        <f>'3B As Per Books - Monthly'!R17</f>
        <v>0</v>
      </c>
      <c r="K21" s="230">
        <f>'3B As Per Books - Monthly'!S17</f>
        <v>0</v>
      </c>
    </row>
    <row r="22" spans="2:12">
      <c r="B22" s="181"/>
      <c r="C22" s="223">
        <f>SUM(C16:C21)</f>
        <v>0</v>
      </c>
      <c r="D22" s="223">
        <f t="shared" ref="D22" si="2">SUM(D16:D21)</f>
        <v>0</v>
      </c>
      <c r="E22" s="223">
        <f t="shared" ref="E22" si="3">SUM(E16:E21)</f>
        <v>0</v>
      </c>
      <c r="F22" s="223">
        <f>SUM(F16:F21)</f>
        <v>0</v>
      </c>
      <c r="G22" s="223">
        <f t="shared" ref="G22" si="4">SUM(G16:G21)</f>
        <v>0</v>
      </c>
      <c r="H22" s="224">
        <f t="shared" ref="H22" si="5">SUM(H16:H21)</f>
        <v>0</v>
      </c>
      <c r="I22" s="224">
        <f t="shared" ref="I22" si="6">SUM(I16:I21)</f>
        <v>0</v>
      </c>
      <c r="J22" s="224">
        <f t="shared" ref="J22" si="7">SUM(J16:J21)</f>
        <v>0</v>
      </c>
      <c r="K22" s="224">
        <f t="shared" ref="K22" si="8">SUM(K16:K21)</f>
        <v>0</v>
      </c>
    </row>
    <row r="23" spans="2:12">
      <c r="B23" s="225"/>
      <c r="C23" s="220"/>
      <c r="D23" s="220"/>
      <c r="E23" s="220"/>
      <c r="F23" s="220"/>
      <c r="G23" s="220"/>
      <c r="H23" s="220"/>
      <c r="I23" s="220"/>
      <c r="J23" s="220"/>
      <c r="K23" s="211"/>
    </row>
    <row r="24" spans="2:12">
      <c r="B24" s="182" t="s">
        <v>92</v>
      </c>
      <c r="C24" s="222">
        <f>'3B As Per Books - Monthly'!K17</f>
        <v>0</v>
      </c>
      <c r="D24" s="222">
        <f>'3B As Per Books - Monthly'!M17</f>
        <v>0</v>
      </c>
      <c r="E24" s="222">
        <f>'3B As Per Books - Monthly'!N17</f>
        <v>0</v>
      </c>
      <c r="F24" s="222">
        <f>'3B As Per Books - Monthly'!L17</f>
        <v>0</v>
      </c>
      <c r="G24" s="222">
        <f>'3B As Per Books - Monthly'!O17</f>
        <v>0</v>
      </c>
      <c r="H24" s="213"/>
      <c r="I24" s="218"/>
      <c r="J24" s="218"/>
      <c r="K24" s="221"/>
    </row>
    <row r="26" spans="2:12">
      <c r="B26" s="745" t="s">
        <v>111</v>
      </c>
      <c r="C26" s="722" t="s">
        <v>7</v>
      </c>
      <c r="D26" s="722" t="s">
        <v>9</v>
      </c>
      <c r="E26" s="722" t="s">
        <v>10</v>
      </c>
      <c r="F26" s="722" t="s">
        <v>8</v>
      </c>
      <c r="G26" s="722" t="s">
        <v>11</v>
      </c>
      <c r="H26" s="720" t="s">
        <v>82</v>
      </c>
      <c r="I26" s="722" t="s">
        <v>18</v>
      </c>
      <c r="J26" s="722" t="s">
        <v>19</v>
      </c>
      <c r="K26" s="722" t="s">
        <v>20</v>
      </c>
    </row>
    <row r="27" spans="2:12">
      <c r="B27" s="745"/>
      <c r="C27" s="750"/>
      <c r="D27" s="750"/>
      <c r="E27" s="750"/>
      <c r="F27" s="750"/>
      <c r="G27" s="750"/>
      <c r="H27" s="721"/>
      <c r="I27" s="723"/>
      <c r="J27" s="723"/>
      <c r="K27" s="723"/>
    </row>
    <row r="28" spans="2:12">
      <c r="B28" s="761" t="s">
        <v>89</v>
      </c>
      <c r="C28" s="748">
        <f>C40</f>
        <v>0</v>
      </c>
      <c r="D28" s="748">
        <f>D40</f>
        <v>0</v>
      </c>
      <c r="E28" s="748">
        <f>E40</f>
        <v>0</v>
      </c>
      <c r="F28" s="748">
        <f>F40</f>
        <v>0</v>
      </c>
      <c r="G28" s="746">
        <f>G40</f>
        <v>0</v>
      </c>
      <c r="H28" s="712"/>
      <c r="I28" s="714"/>
      <c r="J28" s="714"/>
      <c r="K28" s="728"/>
    </row>
    <row r="29" spans="2:12">
      <c r="B29" s="761"/>
      <c r="C29" s="749"/>
      <c r="D29" s="762"/>
      <c r="E29" s="762"/>
      <c r="F29" s="749"/>
      <c r="G29" s="747"/>
      <c r="H29" s="713"/>
      <c r="I29" s="715"/>
      <c r="J29" s="715"/>
      <c r="K29" s="729"/>
    </row>
    <row r="30" spans="2:12">
      <c r="B30" s="231" t="s">
        <v>90</v>
      </c>
      <c r="C30" s="252">
        <f>C50</f>
        <v>0</v>
      </c>
      <c r="D30" s="233"/>
      <c r="E30" s="234"/>
      <c r="F30" s="253">
        <f>F50</f>
        <v>0</v>
      </c>
      <c r="G30" s="251">
        <f>G50</f>
        <v>0</v>
      </c>
      <c r="H30" s="236"/>
      <c r="I30" s="237"/>
      <c r="J30" s="237"/>
      <c r="K30" s="238"/>
    </row>
    <row r="31" spans="2:12">
      <c r="B31" s="239" t="s">
        <v>91</v>
      </c>
      <c r="C31" s="232"/>
      <c r="D31" s="237"/>
      <c r="E31" s="237"/>
      <c r="F31" s="235"/>
      <c r="G31" s="240"/>
      <c r="H31" s="254">
        <f>H57+H56+C124</f>
        <v>0</v>
      </c>
      <c r="I31" s="232"/>
      <c r="J31" s="235"/>
      <c r="K31" s="240"/>
      <c r="L31" s="129" t="s">
        <v>305</v>
      </c>
    </row>
    <row r="32" spans="2:12">
      <c r="B32" s="239" t="s">
        <v>93</v>
      </c>
      <c r="C32" s="242"/>
      <c r="D32" s="237"/>
      <c r="E32" s="237"/>
      <c r="F32" s="237"/>
      <c r="G32" s="238"/>
      <c r="H32" s="255">
        <f>+H58</f>
        <v>0</v>
      </c>
      <c r="I32" s="236"/>
      <c r="J32" s="241"/>
      <c r="K32" s="244"/>
    </row>
    <row r="33" spans="1:12">
      <c r="B33" s="239" t="s">
        <v>94</v>
      </c>
      <c r="C33" s="236"/>
      <c r="D33" s="241"/>
      <c r="E33" s="241"/>
      <c r="F33" s="241"/>
      <c r="G33" s="244"/>
      <c r="H33" s="234"/>
      <c r="I33" s="256"/>
      <c r="J33" s="256"/>
      <c r="K33" s="256"/>
      <c r="L33" s="129" t="s">
        <v>304</v>
      </c>
    </row>
    <row r="34" spans="1:12">
      <c r="B34" s="246"/>
      <c r="C34" s="247">
        <f>SUM(C28:C33)</f>
        <v>0</v>
      </c>
      <c r="D34" s="247">
        <f t="shared" ref="D34" si="9">SUM(D28:D33)</f>
        <v>0</v>
      </c>
      <c r="E34" s="247">
        <f t="shared" ref="E34" si="10">SUM(E28:E33)</f>
        <v>0</v>
      </c>
      <c r="F34" s="247">
        <f>SUM(F28:F33)</f>
        <v>0</v>
      </c>
      <c r="G34" s="247">
        <f t="shared" ref="G34" si="11">SUM(G28:G33)</f>
        <v>0</v>
      </c>
      <c r="H34" s="248">
        <f t="shared" ref="H34" si="12">SUM(H28:H33)</f>
        <v>0</v>
      </c>
      <c r="I34" s="248">
        <f t="shared" ref="I34" si="13">SUM(I28:I33)</f>
        <v>0</v>
      </c>
      <c r="J34" s="248">
        <f t="shared" ref="J34" si="14">SUM(J28:J33)</f>
        <v>0</v>
      </c>
      <c r="K34" s="248">
        <f t="shared" ref="K34" si="15">SUM(K28:K33)</f>
        <v>0</v>
      </c>
    </row>
    <row r="35" spans="1:12">
      <c r="B35" s="249"/>
      <c r="C35" s="243"/>
      <c r="D35" s="243"/>
      <c r="E35" s="243"/>
      <c r="F35" s="243"/>
      <c r="G35" s="243"/>
      <c r="H35" s="243"/>
      <c r="I35" s="243"/>
      <c r="J35" s="243"/>
      <c r="K35" s="234"/>
    </row>
    <row r="36" spans="1:12">
      <c r="B36" s="250" t="s">
        <v>92</v>
      </c>
      <c r="C36" s="245">
        <f>C101</f>
        <v>0</v>
      </c>
      <c r="D36" s="245">
        <f t="shared" ref="D36" si="16">E101</f>
        <v>0</v>
      </c>
      <c r="E36" s="245">
        <f>F101</f>
        <v>0</v>
      </c>
      <c r="F36" s="245">
        <f>D101</f>
        <v>0</v>
      </c>
      <c r="G36" s="236">
        <f>G101</f>
        <v>0</v>
      </c>
      <c r="H36" s="236"/>
      <c r="I36" s="241"/>
      <c r="J36" s="241"/>
      <c r="K36" s="244"/>
    </row>
    <row r="38" spans="1:12" ht="12.75" customHeight="1">
      <c r="A38" s="813" t="s">
        <v>306</v>
      </c>
      <c r="B38" s="763" t="s">
        <v>112</v>
      </c>
      <c r="C38" s="696" t="s">
        <v>7</v>
      </c>
      <c r="D38" s="696" t="s">
        <v>9</v>
      </c>
      <c r="E38" s="696" t="s">
        <v>10</v>
      </c>
      <c r="F38" s="696" t="s">
        <v>8</v>
      </c>
      <c r="G38" s="696" t="s">
        <v>11</v>
      </c>
      <c r="H38" s="699" t="s">
        <v>82</v>
      </c>
      <c r="I38" s="696" t="s">
        <v>18</v>
      </c>
      <c r="J38" s="696" t="s">
        <v>19</v>
      </c>
      <c r="K38" s="696" t="s">
        <v>20</v>
      </c>
    </row>
    <row r="39" spans="1:12" ht="12.75" customHeight="1">
      <c r="A39" s="813"/>
      <c r="B39" s="763"/>
      <c r="C39" s="697"/>
      <c r="D39" s="696"/>
      <c r="E39" s="697"/>
      <c r="F39" s="697"/>
      <c r="G39" s="697"/>
      <c r="H39" s="700"/>
      <c r="I39" s="701"/>
      <c r="J39" s="701"/>
      <c r="K39" s="701"/>
    </row>
    <row r="40" spans="1:12">
      <c r="A40" s="814"/>
      <c r="B40" s="760" t="s">
        <v>89</v>
      </c>
      <c r="C40" s="698">
        <f>SUM(C42:C49)</f>
        <v>0</v>
      </c>
      <c r="D40" s="698">
        <f>SUM(D42:D49)</f>
        <v>0</v>
      </c>
      <c r="E40" s="698">
        <f>SUM(E42:E49)</f>
        <v>0</v>
      </c>
      <c r="F40" s="698">
        <f>SUM(F42:F49)</f>
        <v>0</v>
      </c>
      <c r="G40" s="764">
        <f>SUM(G42:G49)</f>
        <v>0</v>
      </c>
      <c r="H40" s="702"/>
      <c r="I40" s="692"/>
      <c r="J40" s="692"/>
      <c r="K40" s="694"/>
    </row>
    <row r="41" spans="1:12">
      <c r="A41" s="814"/>
      <c r="B41" s="760"/>
      <c r="C41" s="698"/>
      <c r="D41" s="698"/>
      <c r="E41" s="698"/>
      <c r="F41" s="698"/>
      <c r="G41" s="764"/>
      <c r="H41" s="703"/>
      <c r="I41" s="693"/>
      <c r="J41" s="693"/>
      <c r="K41" s="695"/>
    </row>
    <row r="42" spans="1:12" ht="38.25">
      <c r="A42" s="290" t="str">
        <f>'GSTR 1 Monthly Summary'!Q3</f>
        <v>Table 5A, 5B + Table 7, 10</v>
      </c>
      <c r="B42" s="290" t="str">
        <f>A106</f>
        <v>Supplies made to un-registered persons (B2C)</v>
      </c>
      <c r="C42" s="291">
        <f>C106</f>
        <v>0</v>
      </c>
      <c r="D42" s="291">
        <f t="shared" ref="D42:F42" si="17">D106</f>
        <v>0</v>
      </c>
      <c r="E42" s="291">
        <f t="shared" si="17"/>
        <v>0</v>
      </c>
      <c r="F42" s="291">
        <f t="shared" si="17"/>
        <v>0</v>
      </c>
      <c r="G42" s="297">
        <f t="shared" ref="G42" si="18">G106</f>
        <v>0</v>
      </c>
      <c r="H42" s="302"/>
      <c r="I42" s="300"/>
      <c r="J42" s="300"/>
      <c r="K42" s="303"/>
    </row>
    <row r="43" spans="1:12" ht="25.5">
      <c r="A43" s="290" t="str">
        <f>'GSTR 1 Monthly Summary'!B3</f>
        <v xml:space="preserve">Table 4A, 4C, 6B </v>
      </c>
      <c r="B43" s="290" t="str">
        <f>A107</f>
        <v>Supplies made to registered persons (B2B)</v>
      </c>
      <c r="C43" s="291">
        <f t="shared" ref="C43:F43" si="19">C107</f>
        <v>0</v>
      </c>
      <c r="D43" s="291">
        <f t="shared" si="19"/>
        <v>0</v>
      </c>
      <c r="E43" s="291">
        <f t="shared" si="19"/>
        <v>0</v>
      </c>
      <c r="F43" s="291">
        <f t="shared" si="19"/>
        <v>0</v>
      </c>
      <c r="G43" s="297">
        <f t="shared" ref="G43" si="20">G107</f>
        <v>0</v>
      </c>
      <c r="H43" s="304"/>
      <c r="I43" s="301"/>
      <c r="J43" s="301"/>
      <c r="K43" s="305"/>
    </row>
    <row r="44" spans="1:12">
      <c r="A44" s="292" t="str">
        <f>'GSTR 1 Monthly Summary'!Z3</f>
        <v xml:space="preserve">Table 6C </v>
      </c>
      <c r="B44" s="290" t="str">
        <f t="shared" ref="B44:B49" si="21">A110</f>
        <v>Deemed Exports</v>
      </c>
      <c r="C44" s="291">
        <f>C110</f>
        <v>0</v>
      </c>
      <c r="D44" s="291">
        <f t="shared" ref="D44:F44" si="22">D110</f>
        <v>0</v>
      </c>
      <c r="E44" s="291">
        <f t="shared" si="22"/>
        <v>0</v>
      </c>
      <c r="F44" s="291">
        <f t="shared" si="22"/>
        <v>0</v>
      </c>
      <c r="G44" s="291">
        <f>G110</f>
        <v>0</v>
      </c>
      <c r="H44" s="304"/>
      <c r="I44" s="301"/>
      <c r="J44" s="301"/>
      <c r="K44" s="305"/>
    </row>
    <row r="45" spans="1:12" ht="51">
      <c r="A45" s="290" t="str">
        <f>'GSTR 1 Monthly Summary'!B21</f>
        <v>Table 11A , 11B (Net Value)</v>
      </c>
      <c r="B45" s="290" t="str">
        <f t="shared" si="21"/>
        <v>Advances on which tax has been paid but invoice has not been issued (not covered under (A) to (E) above)</v>
      </c>
      <c r="C45" s="291">
        <f>C111</f>
        <v>0</v>
      </c>
      <c r="D45" s="291">
        <f>D111</f>
        <v>0</v>
      </c>
      <c r="E45" s="291">
        <f>E111</f>
        <v>0</v>
      </c>
      <c r="F45" s="291">
        <f>F111</f>
        <v>0</v>
      </c>
      <c r="G45" s="297">
        <f>G111</f>
        <v>0</v>
      </c>
      <c r="H45" s="304"/>
      <c r="I45" s="301"/>
      <c r="J45" s="301"/>
      <c r="K45" s="305"/>
    </row>
    <row r="46" spans="1:12" ht="51">
      <c r="A46" s="292" t="str">
        <f>'GSTR 1 Monthly Summary'!G21</f>
        <v>Table 9B</v>
      </c>
      <c r="B46" s="290" t="str">
        <f t="shared" si="21"/>
        <v>Credit Notes issued in respect of transactions specified in (B) to (E) above (-)</v>
      </c>
      <c r="C46" s="291">
        <f t="shared" ref="C46:F49" si="23">C112</f>
        <v>0</v>
      </c>
      <c r="D46" s="291">
        <f t="shared" si="23"/>
        <v>0</v>
      </c>
      <c r="E46" s="291">
        <f t="shared" si="23"/>
        <v>0</v>
      </c>
      <c r="F46" s="291">
        <f t="shared" si="23"/>
        <v>0</v>
      </c>
      <c r="G46" s="297">
        <f t="shared" ref="G46" si="24">G112</f>
        <v>0</v>
      </c>
      <c r="H46" s="304"/>
      <c r="I46" s="301"/>
      <c r="J46" s="301"/>
      <c r="K46" s="305"/>
    </row>
    <row r="47" spans="1:12" ht="38.25">
      <c r="A47" s="292" t="str">
        <f>'GSTR 1 Monthly Summary'!L21</f>
        <v>Table 9B</v>
      </c>
      <c r="B47" s="290" t="str">
        <f t="shared" si="21"/>
        <v>Debit Notes issued in respect of transactions specified in (B) to (E) above (+)</v>
      </c>
      <c r="C47" s="291">
        <f t="shared" si="23"/>
        <v>0</v>
      </c>
      <c r="D47" s="291">
        <f t="shared" si="23"/>
        <v>0</v>
      </c>
      <c r="E47" s="291">
        <f t="shared" si="23"/>
        <v>0</v>
      </c>
      <c r="F47" s="291">
        <f t="shared" si="23"/>
        <v>0</v>
      </c>
      <c r="G47" s="297">
        <f t="shared" ref="G47" si="25">G113</f>
        <v>0</v>
      </c>
      <c r="H47" s="304"/>
      <c r="I47" s="301"/>
      <c r="J47" s="301"/>
      <c r="K47" s="305"/>
    </row>
    <row r="48" spans="1:12" ht="25.5">
      <c r="A48" s="290" t="str">
        <f>'GSTR 1 Monthly Summary'!Q21</f>
        <v xml:space="preserve">Table 9A, 9C </v>
      </c>
      <c r="B48" s="290" t="str">
        <f t="shared" si="21"/>
        <v>Supplies / tax declared through Amendments (+)</v>
      </c>
      <c r="C48" s="291">
        <f t="shared" si="23"/>
        <v>0</v>
      </c>
      <c r="D48" s="291">
        <f t="shared" si="23"/>
        <v>0</v>
      </c>
      <c r="E48" s="291">
        <f t="shared" si="23"/>
        <v>0</v>
      </c>
      <c r="F48" s="291">
        <f t="shared" si="23"/>
        <v>0</v>
      </c>
      <c r="G48" s="297">
        <f t="shared" ref="G48" si="26">G114</f>
        <v>0</v>
      </c>
      <c r="H48" s="304"/>
      <c r="I48" s="301"/>
      <c r="J48" s="301"/>
      <c r="K48" s="305"/>
    </row>
    <row r="49" spans="1:11" ht="25.5">
      <c r="A49" s="290" t="str">
        <f>'GSTR 1 Monthly Summary'!V21</f>
        <v xml:space="preserve">Table 9A, 9C </v>
      </c>
      <c r="B49" s="290" t="str">
        <f t="shared" si="21"/>
        <v>Supplies / tax reduced through Amendments (-)</v>
      </c>
      <c r="C49" s="291">
        <f t="shared" si="23"/>
        <v>0</v>
      </c>
      <c r="D49" s="310">
        <f t="shared" si="23"/>
        <v>0</v>
      </c>
      <c r="E49" s="310">
        <f t="shared" si="23"/>
        <v>0</v>
      </c>
      <c r="F49" s="291">
        <f t="shared" si="23"/>
        <v>0</v>
      </c>
      <c r="G49" s="297">
        <f t="shared" ref="G49" si="27">G115</f>
        <v>0</v>
      </c>
      <c r="H49" s="304"/>
      <c r="I49" s="301"/>
      <c r="J49" s="301"/>
      <c r="K49" s="305"/>
    </row>
    <row r="50" spans="1:11">
      <c r="A50" s="292"/>
      <c r="B50" s="293" t="s">
        <v>113</v>
      </c>
      <c r="C50" s="298">
        <f>SUM(C51:C54)</f>
        <v>0</v>
      </c>
      <c r="D50" s="298"/>
      <c r="E50" s="309"/>
      <c r="F50" s="309">
        <f>SUM(F51:F54)</f>
        <v>0</v>
      </c>
      <c r="G50" s="298">
        <f>SUM(G51:G54)</f>
        <v>0</v>
      </c>
      <c r="H50" s="304"/>
      <c r="I50" s="301"/>
      <c r="J50" s="301"/>
      <c r="K50" s="305"/>
    </row>
    <row r="51" spans="1:11" ht="38.25">
      <c r="A51" s="292" t="str">
        <f>'GSTR 1 Monthly Summary'!V3</f>
        <v xml:space="preserve">Table 6A </v>
      </c>
      <c r="B51" s="290" t="str">
        <f>A108</f>
        <v>Zero rated supply (Export) on payment of tax (except supplies to SEZs)</v>
      </c>
      <c r="C51" s="291">
        <f t="shared" ref="C51:F51" si="28">C108</f>
        <v>0</v>
      </c>
      <c r="D51" s="311"/>
      <c r="E51" s="312"/>
      <c r="F51" s="291">
        <f t="shared" si="28"/>
        <v>0</v>
      </c>
      <c r="G51" s="297">
        <f t="shared" ref="G51" si="29">G108</f>
        <v>0</v>
      </c>
      <c r="H51" s="304"/>
      <c r="I51" s="301"/>
      <c r="J51" s="301"/>
      <c r="K51" s="305"/>
    </row>
    <row r="52" spans="1:11" ht="25.5">
      <c r="A52" s="292" t="str">
        <f>'GSTR 1 Monthly Summary'!X3</f>
        <v>Table 6B</v>
      </c>
      <c r="B52" s="290" t="str">
        <f>A109</f>
        <v>Supply to SEZs on payment of tax</v>
      </c>
      <c r="C52" s="291">
        <f t="shared" ref="C52:F52" si="30">C109</f>
        <v>0</v>
      </c>
      <c r="D52" s="302"/>
      <c r="E52" s="303"/>
      <c r="F52" s="291">
        <f t="shared" si="30"/>
        <v>0</v>
      </c>
      <c r="G52" s="297">
        <f t="shared" ref="G52" si="31">G109</f>
        <v>0</v>
      </c>
      <c r="H52" s="304"/>
      <c r="I52" s="301"/>
      <c r="J52" s="301"/>
      <c r="K52" s="305"/>
    </row>
    <row r="53" spans="1:11" ht="25.5">
      <c r="A53" s="292" t="str">
        <f>'GSTR 1 Monthly Summary'!B40</f>
        <v xml:space="preserve">Table 6A </v>
      </c>
      <c r="B53" s="294" t="str">
        <f>A119</f>
        <v>Supply (Export) without payment of tax</v>
      </c>
      <c r="C53" s="295">
        <f>C119</f>
        <v>0</v>
      </c>
      <c r="D53" s="304"/>
      <c r="E53" s="301"/>
      <c r="F53" s="301"/>
      <c r="G53" s="301"/>
      <c r="H53" s="301"/>
      <c r="I53" s="301"/>
      <c r="J53" s="301"/>
      <c r="K53" s="305"/>
    </row>
    <row r="54" spans="1:11" ht="25.5">
      <c r="A54" s="292" t="str">
        <f>'GSTR 1 Monthly Summary'!C40</f>
        <v xml:space="preserve">Table 6B </v>
      </c>
      <c r="B54" s="294" t="str">
        <f>A120</f>
        <v>Supply to SEZs without payment of tax</v>
      </c>
      <c r="C54" s="295">
        <f>C120</f>
        <v>0</v>
      </c>
      <c r="D54" s="304"/>
      <c r="E54" s="301"/>
      <c r="F54" s="301"/>
      <c r="G54" s="301"/>
      <c r="H54" s="301"/>
      <c r="I54" s="301"/>
      <c r="J54" s="301"/>
      <c r="K54" s="305"/>
    </row>
    <row r="55" spans="1:11">
      <c r="A55" s="292"/>
      <c r="B55" s="296" t="s">
        <v>302</v>
      </c>
      <c r="C55" s="295"/>
      <c r="D55" s="299"/>
      <c r="E55" s="315"/>
      <c r="F55" s="315"/>
      <c r="G55" s="315"/>
      <c r="H55" s="315"/>
      <c r="I55" s="315"/>
      <c r="J55" s="315"/>
      <c r="K55" s="316"/>
    </row>
    <row r="56" spans="1:11">
      <c r="A56" s="292" t="str">
        <f>'GSTR 1 Monthly Summary'!D40</f>
        <v xml:space="preserve">Table 8 </v>
      </c>
      <c r="B56" s="294" t="str">
        <f t="shared" ref="B56:B63" si="32">A121</f>
        <v>Exempted</v>
      </c>
      <c r="C56" s="313"/>
      <c r="D56" s="301"/>
      <c r="E56" s="301"/>
      <c r="F56" s="301"/>
      <c r="G56" s="305"/>
      <c r="H56" s="295">
        <f>C121</f>
        <v>0</v>
      </c>
      <c r="I56" s="301"/>
      <c r="J56" s="301"/>
      <c r="K56" s="314"/>
    </row>
    <row r="57" spans="1:11">
      <c r="A57" s="292" t="str">
        <f>'GSTR 1 Monthly Summary'!E40</f>
        <v xml:space="preserve">Table 8 </v>
      </c>
      <c r="B57" s="294" t="str">
        <f t="shared" si="32"/>
        <v>Nil Rated</v>
      </c>
      <c r="C57" s="304"/>
      <c r="D57" s="301"/>
      <c r="E57" s="301"/>
      <c r="F57" s="301"/>
      <c r="G57" s="305"/>
      <c r="H57" s="295">
        <f>C122</f>
        <v>0</v>
      </c>
      <c r="I57" s="301"/>
      <c r="J57" s="301"/>
      <c r="K57" s="305"/>
    </row>
    <row r="58" spans="1:11">
      <c r="A58" s="292" t="str">
        <f>'GSTR 1 Monthly Summary'!F40</f>
        <v xml:space="preserve">Table 8 </v>
      </c>
      <c r="B58" s="294" t="str">
        <f t="shared" si="32"/>
        <v>Non-GST supply</v>
      </c>
      <c r="C58" s="306"/>
      <c r="D58" s="307"/>
      <c r="E58" s="307"/>
      <c r="F58" s="307"/>
      <c r="G58" s="305"/>
      <c r="H58" s="295">
        <f>C123</f>
        <v>0</v>
      </c>
      <c r="I58" s="301"/>
      <c r="J58" s="301"/>
      <c r="K58" s="305"/>
    </row>
    <row r="59" spans="1:11" ht="38.25">
      <c r="A59" s="292" t="str">
        <f>'GSTR 1 Monthly Summary'!G40</f>
        <v xml:space="preserve">Table 4B </v>
      </c>
      <c r="B59" s="294" t="str">
        <f t="shared" si="32"/>
        <v>Supplies on which tax is to be paid by the recipient on reverse charge basis</v>
      </c>
      <c r="C59" s="318">
        <f>D124</f>
        <v>0</v>
      </c>
      <c r="D59" s="318">
        <f t="shared" ref="D59:G59" si="33">E124</f>
        <v>0</v>
      </c>
      <c r="E59" s="318">
        <f t="shared" si="33"/>
        <v>0</v>
      </c>
      <c r="F59" s="319">
        <f t="shared" si="33"/>
        <v>0</v>
      </c>
      <c r="G59" s="295">
        <f t="shared" si="33"/>
        <v>0</v>
      </c>
      <c r="H59" s="315"/>
      <c r="I59" s="301"/>
      <c r="J59" s="301"/>
      <c r="K59" s="305"/>
    </row>
    <row r="60" spans="1:11">
      <c r="A60" s="292" t="str">
        <f>'GSTR 1 Monthly Summary'!K40</f>
        <v xml:space="preserve">Table 9B </v>
      </c>
      <c r="B60" s="320" t="str">
        <f t="shared" si="32"/>
        <v>Credit Note (-)</v>
      </c>
      <c r="C60" s="313"/>
      <c r="D60" s="317"/>
      <c r="E60" s="317"/>
      <c r="F60" s="317"/>
      <c r="G60" s="314"/>
      <c r="H60" s="295">
        <f>C125</f>
        <v>0</v>
      </c>
      <c r="I60" s="301"/>
      <c r="J60" s="301"/>
      <c r="K60" s="305"/>
    </row>
    <row r="61" spans="1:11">
      <c r="A61" s="292" t="str">
        <f>'GSTR 1 Monthly Summary'!L40</f>
        <v>Table 9B</v>
      </c>
      <c r="B61" s="320" t="str">
        <f t="shared" si="32"/>
        <v>Debit Note (-)</v>
      </c>
      <c r="C61" s="304"/>
      <c r="D61" s="301"/>
      <c r="E61" s="301"/>
      <c r="F61" s="301"/>
      <c r="G61" s="305"/>
      <c r="H61" s="321">
        <f t="shared" ref="H61:H63" si="34">C126</f>
        <v>0</v>
      </c>
      <c r="I61" s="304"/>
      <c r="J61" s="301"/>
      <c r="K61" s="305"/>
    </row>
    <row r="62" spans="1:11" ht="25.5">
      <c r="A62" s="290" t="str">
        <f>'GSTR 1 Monthly Summary'!M40</f>
        <v xml:space="preserve">Table 9A, 9C </v>
      </c>
      <c r="B62" s="320" t="str">
        <f t="shared" si="32"/>
        <v>Supplies declared through Amendments (+)</v>
      </c>
      <c r="C62" s="304"/>
      <c r="D62" s="301"/>
      <c r="E62" s="301"/>
      <c r="F62" s="301"/>
      <c r="G62" s="305"/>
      <c r="H62" s="321">
        <f t="shared" si="34"/>
        <v>0</v>
      </c>
      <c r="I62" s="304"/>
      <c r="J62" s="301"/>
      <c r="K62" s="305"/>
    </row>
    <row r="63" spans="1:11" ht="25.5">
      <c r="A63" s="290" t="str">
        <f>'GSTR 1 Monthly Summary'!N40</f>
        <v xml:space="preserve">Table 9A, 9C </v>
      </c>
      <c r="B63" s="320" t="str">
        <f t="shared" si="32"/>
        <v>Supplies  declared  through Amendments (-)</v>
      </c>
      <c r="C63" s="306"/>
      <c r="D63" s="307"/>
      <c r="E63" s="307"/>
      <c r="F63" s="307"/>
      <c r="G63" s="308"/>
      <c r="H63" s="321">
        <f t="shared" si="34"/>
        <v>0</v>
      </c>
      <c r="I63" s="306"/>
      <c r="J63" s="307"/>
      <c r="K63" s="308"/>
    </row>
    <row r="67" spans="1:11">
      <c r="A67" s="150" t="s">
        <v>81</v>
      </c>
      <c r="B67" s="141"/>
      <c r="C67" s="141"/>
      <c r="D67" s="141"/>
      <c r="E67" s="141"/>
      <c r="F67" s="141"/>
      <c r="G67" s="141"/>
      <c r="H67" s="141"/>
      <c r="I67" s="141"/>
      <c r="J67" s="141"/>
      <c r="K67" s="141"/>
    </row>
    <row r="68" spans="1:11" ht="15" customHeight="1">
      <c r="A68" s="743"/>
      <c r="B68" s="778" t="s">
        <v>16</v>
      </c>
      <c r="C68" s="780" t="s">
        <v>7</v>
      </c>
      <c r="D68" s="780" t="s">
        <v>8</v>
      </c>
      <c r="E68" s="780" t="s">
        <v>9</v>
      </c>
      <c r="F68" s="726" t="s">
        <v>10</v>
      </c>
      <c r="G68" s="726" t="s">
        <v>11</v>
      </c>
      <c r="H68" s="735" t="s">
        <v>82</v>
      </c>
      <c r="I68" s="726" t="s">
        <v>18</v>
      </c>
      <c r="J68" s="726" t="s">
        <v>19</v>
      </c>
      <c r="K68" s="726" t="s">
        <v>20</v>
      </c>
    </row>
    <row r="69" spans="1:11" ht="15" customHeight="1">
      <c r="A69" s="744"/>
      <c r="B69" s="779"/>
      <c r="C69" s="781"/>
      <c r="D69" s="781"/>
      <c r="E69" s="781"/>
      <c r="F69" s="734"/>
      <c r="G69" s="734"/>
      <c r="H69" s="784"/>
      <c r="I69" s="734"/>
      <c r="J69" s="734"/>
      <c r="K69" s="734"/>
    </row>
    <row r="70" spans="1:11" ht="15" customHeight="1">
      <c r="A70" s="737" t="s">
        <v>83</v>
      </c>
      <c r="B70" s="739" t="s">
        <v>89</v>
      </c>
      <c r="C70" s="741">
        <f>'GSTR 3B Monthly Summary'!B17</f>
        <v>0</v>
      </c>
      <c r="D70" s="741">
        <f>'GSTR 3B Monthly Summary'!C17</f>
        <v>0</v>
      </c>
      <c r="E70" s="741">
        <f>'GSTR 3B Monthly Summary'!D17</f>
        <v>0</v>
      </c>
      <c r="F70" s="741">
        <f>'GSTR 3B Monthly Summary'!E17</f>
        <v>0</v>
      </c>
      <c r="G70" s="741">
        <f>'GSTR 3B Monthly Summary'!F17</f>
        <v>0</v>
      </c>
      <c r="H70" s="782"/>
      <c r="I70" s="782"/>
      <c r="J70" s="782"/>
      <c r="K70" s="783"/>
    </row>
    <row r="71" spans="1:11" ht="15" customHeight="1">
      <c r="A71" s="738"/>
      <c r="B71" s="740"/>
      <c r="C71" s="742"/>
      <c r="D71" s="742"/>
      <c r="E71" s="742"/>
      <c r="F71" s="742"/>
      <c r="G71" s="742"/>
      <c r="H71" s="782"/>
      <c r="I71" s="782"/>
      <c r="J71" s="782"/>
      <c r="K71" s="783"/>
    </row>
    <row r="72" spans="1:11" ht="15" customHeight="1">
      <c r="A72" s="130" t="s">
        <v>84</v>
      </c>
      <c r="B72" s="130" t="s">
        <v>90</v>
      </c>
      <c r="C72" s="179">
        <f>'GSTR 3B Monthly Summary'!G17</f>
        <v>0</v>
      </c>
      <c r="D72" s="179">
        <f>'GSTR 3B Monthly Summary'!H17</f>
        <v>0</v>
      </c>
      <c r="E72" s="132"/>
      <c r="F72" s="132"/>
      <c r="G72" s="179">
        <f>'GSTR 3B Monthly Summary'!I17</f>
        <v>0</v>
      </c>
      <c r="H72" s="132"/>
      <c r="I72" s="132"/>
      <c r="J72" s="132"/>
      <c r="K72" s="133"/>
    </row>
    <row r="73" spans="1:11" ht="15" customHeight="1">
      <c r="A73" s="130" t="s">
        <v>85</v>
      </c>
      <c r="B73" s="130" t="s">
        <v>91</v>
      </c>
      <c r="C73" s="132"/>
      <c r="D73" s="132"/>
      <c r="E73" s="132"/>
      <c r="F73" s="132"/>
      <c r="G73" s="132"/>
      <c r="H73" s="179">
        <f>'GSTR 3B Monthly Summary'!J17</f>
        <v>0</v>
      </c>
      <c r="I73" s="132"/>
      <c r="J73" s="132"/>
      <c r="K73" s="133"/>
    </row>
    <row r="74" spans="1:11" ht="15" customHeight="1">
      <c r="A74" s="130" t="s">
        <v>87</v>
      </c>
      <c r="B74" s="130" t="s">
        <v>93</v>
      </c>
      <c r="C74" s="132"/>
      <c r="D74" s="132"/>
      <c r="E74" s="132"/>
      <c r="F74" s="132"/>
      <c r="G74" s="132"/>
      <c r="H74" s="179">
        <f>'GSTR 3B Monthly Summary'!P17</f>
        <v>0</v>
      </c>
      <c r="I74" s="132"/>
      <c r="J74" s="132"/>
      <c r="K74" s="133"/>
    </row>
    <row r="75" spans="1:11" ht="15" customHeight="1">
      <c r="A75" s="130" t="s">
        <v>88</v>
      </c>
      <c r="B75" s="130" t="s">
        <v>94</v>
      </c>
      <c r="C75" s="132"/>
      <c r="D75" s="132"/>
      <c r="E75" s="132"/>
      <c r="F75" s="132"/>
      <c r="G75" s="132"/>
      <c r="H75" s="134"/>
      <c r="I75" s="179">
        <f>'GSTR 3B Monthly Summary'!Q17</f>
        <v>0</v>
      </c>
      <c r="J75" s="179">
        <f>'GSTR 3B Monthly Summary'!R17</f>
        <v>0</v>
      </c>
      <c r="K75" s="179">
        <f>'GSTR 3B Monthly Summary'!S17</f>
        <v>0</v>
      </c>
    </row>
    <row r="76" spans="1:11" ht="15" customHeight="1">
      <c r="A76" s="130"/>
      <c r="B76" s="156" t="s">
        <v>21</v>
      </c>
      <c r="C76" s="132"/>
      <c r="D76" s="132"/>
      <c r="E76" s="132"/>
      <c r="F76" s="132"/>
      <c r="G76" s="132"/>
      <c r="H76" s="132"/>
      <c r="I76" s="132"/>
      <c r="J76" s="132"/>
      <c r="K76" s="133"/>
    </row>
    <row r="77" spans="1:11" ht="15" customHeight="1">
      <c r="A77" s="130" t="s">
        <v>86</v>
      </c>
      <c r="B77" s="130" t="s">
        <v>92</v>
      </c>
      <c r="C77" s="131">
        <f>'GSTR 3B Monthly Summary'!K17</f>
        <v>0</v>
      </c>
      <c r="D77" s="131">
        <f>'GSTR 3B Monthly Summary'!L17</f>
        <v>0</v>
      </c>
      <c r="E77" s="131">
        <f>'GSTR 3B Monthly Summary'!M17</f>
        <v>0</v>
      </c>
      <c r="F77" s="131">
        <f>'GSTR 3B Monthly Summary'!N17</f>
        <v>0</v>
      </c>
      <c r="G77" s="131">
        <f>'GSTR 3B Monthly Summary'!O17</f>
        <v>0</v>
      </c>
      <c r="H77" s="135"/>
      <c r="I77" s="136"/>
      <c r="J77" s="136"/>
      <c r="K77" s="137"/>
    </row>
    <row r="78" spans="1:11" ht="15" customHeight="1">
      <c r="A78" s="141"/>
      <c r="B78" s="141"/>
      <c r="C78" s="141"/>
      <c r="D78" s="141"/>
      <c r="E78" s="141"/>
      <c r="F78" s="141"/>
      <c r="G78" s="141"/>
      <c r="H78" s="141"/>
      <c r="I78" s="141"/>
      <c r="J78" s="141"/>
      <c r="K78" s="141"/>
    </row>
    <row r="79" spans="1:11" ht="15" customHeight="1">
      <c r="A79" s="138">
        <v>4</v>
      </c>
      <c r="B79" s="139" t="s">
        <v>95</v>
      </c>
      <c r="C79" s="138" t="s">
        <v>51</v>
      </c>
      <c r="D79" s="138" t="s">
        <v>23</v>
      </c>
      <c r="E79" s="138" t="s">
        <v>56</v>
      </c>
      <c r="F79" s="138" t="s">
        <v>24</v>
      </c>
      <c r="G79" s="138" t="s">
        <v>25</v>
      </c>
      <c r="H79" s="138" t="s">
        <v>26</v>
      </c>
      <c r="I79" s="138" t="s">
        <v>53</v>
      </c>
      <c r="J79" s="138" t="s">
        <v>52</v>
      </c>
      <c r="K79" s="141"/>
    </row>
    <row r="80" spans="1:11" ht="15" customHeight="1">
      <c r="A80" s="787"/>
      <c r="B80" s="157" t="s">
        <v>106</v>
      </c>
      <c r="C80" s="140">
        <f>'GSTR 3B Monthly Summary'!B22</f>
        <v>0</v>
      </c>
      <c r="D80" s="140">
        <f>'GSTR 3B Monthly Summary'!C34</f>
        <v>0</v>
      </c>
      <c r="E80" s="140">
        <f>'GSTR 3B Monthly Summary'!D34</f>
        <v>0</v>
      </c>
      <c r="F80" s="140">
        <f>'GSTR 3B Monthly Summary'!E34</f>
        <v>0</v>
      </c>
      <c r="G80" s="140">
        <f>'GSTR 3B Monthly Summary'!F34</f>
        <v>0</v>
      </c>
      <c r="H80" s="140">
        <f>'GSTR 3B Monthly Summary'!G34</f>
        <v>0</v>
      </c>
      <c r="I80" s="140">
        <f>'GSTR 3B Monthly Summary'!H34</f>
        <v>0</v>
      </c>
      <c r="J80" s="140">
        <f>'GSTR 3B Monthly Summary'!I33</f>
        <v>0</v>
      </c>
      <c r="K80" s="141"/>
    </row>
    <row r="81" spans="1:11" ht="15" customHeight="1">
      <c r="A81" s="788"/>
      <c r="B81" s="157" t="s">
        <v>104</v>
      </c>
      <c r="C81" s="140">
        <f>'GSTR 3B Monthly Summary'!J22</f>
        <v>0</v>
      </c>
      <c r="D81" s="140">
        <f>'GSTR 3B Monthly Summary'!K34</f>
        <v>0</v>
      </c>
      <c r="E81" s="140">
        <f>'GSTR 3B Monthly Summary'!L34</f>
        <v>0</v>
      </c>
      <c r="F81" s="140">
        <f>'GSTR 3B Monthly Summary'!M34</f>
        <v>0</v>
      </c>
      <c r="G81" s="140">
        <f>'GSTR 3B Monthly Summary'!N34</f>
        <v>0</v>
      </c>
      <c r="H81" s="140">
        <f>'GSTR 3B Monthly Summary'!O34</f>
        <v>0</v>
      </c>
      <c r="I81" s="140">
        <f>'GSTR 3B Monthly Summary'!P34</f>
        <v>0</v>
      </c>
      <c r="J81" s="140">
        <f>'GSTR 3B Monthly Summary'!Q33</f>
        <v>0</v>
      </c>
      <c r="K81" s="141"/>
    </row>
    <row r="82" spans="1:11" ht="15" customHeight="1">
      <c r="A82" s="789"/>
      <c r="B82" s="157" t="s">
        <v>105</v>
      </c>
      <c r="C82" s="140">
        <f>'GSTR 3B Monthly Summary'!R22</f>
        <v>0</v>
      </c>
      <c r="D82" s="140">
        <f>'GSTR 3B Monthly Summary'!S34</f>
        <v>0</v>
      </c>
      <c r="E82" s="140">
        <f>'GSTR 3B Monthly Summary'!T34</f>
        <v>0</v>
      </c>
      <c r="F82" s="140">
        <f>'GSTR 3B Monthly Summary'!U34</f>
        <v>0</v>
      </c>
      <c r="G82" s="140">
        <f>'GSTR 3B Monthly Summary'!V34</f>
        <v>0</v>
      </c>
      <c r="H82" s="140">
        <f>'GSTR 3B Monthly Summary'!W34</f>
        <v>0</v>
      </c>
      <c r="I82" s="140">
        <f>'GSTR 3B Monthly Summary'!X34</f>
        <v>0</v>
      </c>
      <c r="J82" s="140">
        <f>'GSTR 3B Monthly Summary'!Y33</f>
        <v>0</v>
      </c>
      <c r="K82" s="141"/>
    </row>
    <row r="83" spans="1:11" ht="15" customHeight="1">
      <c r="A83" s="141"/>
      <c r="B83" s="158"/>
      <c r="C83" s="141"/>
      <c r="D83" s="141"/>
      <c r="E83" s="141"/>
      <c r="F83" s="141"/>
      <c r="G83" s="141"/>
      <c r="H83" s="141"/>
      <c r="I83" s="141"/>
      <c r="J83" s="141"/>
      <c r="K83" s="141"/>
    </row>
    <row r="84" spans="1:11" ht="15" customHeight="1">
      <c r="A84" s="799">
        <v>5</v>
      </c>
      <c r="B84" s="801" t="s">
        <v>96</v>
      </c>
      <c r="C84" s="799" t="s">
        <v>97</v>
      </c>
      <c r="D84" s="799" t="s">
        <v>97</v>
      </c>
      <c r="E84" s="770">
        <v>5.0999999999999996</v>
      </c>
      <c r="F84" s="774" t="s">
        <v>99</v>
      </c>
      <c r="G84" s="775"/>
      <c r="H84" s="770" t="s">
        <v>8</v>
      </c>
      <c r="I84" s="770" t="s">
        <v>9</v>
      </c>
      <c r="J84" s="770" t="s">
        <v>10</v>
      </c>
      <c r="K84" s="770" t="s">
        <v>31</v>
      </c>
    </row>
    <row r="85" spans="1:11" ht="15" customHeight="1">
      <c r="A85" s="800"/>
      <c r="B85" s="802"/>
      <c r="C85" s="800"/>
      <c r="D85" s="800"/>
      <c r="E85" s="771"/>
      <c r="F85" s="776"/>
      <c r="G85" s="777"/>
      <c r="H85" s="771"/>
      <c r="I85" s="771"/>
      <c r="J85" s="771"/>
      <c r="K85" s="771"/>
    </row>
    <row r="86" spans="1:11" ht="15" customHeight="1">
      <c r="A86" s="785"/>
      <c r="B86" s="159" t="s">
        <v>33</v>
      </c>
      <c r="C86" s="140">
        <f>'GSTR 3B Monthly Summary'!B52</f>
        <v>0</v>
      </c>
      <c r="D86" s="140">
        <f>'GSTR 3B Monthly Summary'!C52</f>
        <v>0</v>
      </c>
      <c r="E86" s="772"/>
      <c r="F86" s="768" t="s">
        <v>100</v>
      </c>
      <c r="G86" s="768"/>
      <c r="H86" s="140">
        <f>'GSTR 3B Monthly Summary'!F52</f>
        <v>0</v>
      </c>
      <c r="I86" s="140">
        <f>'GSTR 3B Monthly Summary'!G52</f>
        <v>0</v>
      </c>
      <c r="J86" s="140">
        <f>'GSTR 3B Monthly Summary'!H52</f>
        <v>0</v>
      </c>
      <c r="K86" s="140">
        <f>'GSTR 3B Monthly Summary'!I52</f>
        <v>0</v>
      </c>
    </row>
    <row r="87" spans="1:11" ht="15" customHeight="1">
      <c r="A87" s="786"/>
      <c r="B87" s="159" t="s">
        <v>98</v>
      </c>
      <c r="C87" s="140">
        <f>'GSTR 3B Monthly Summary'!D52</f>
        <v>0</v>
      </c>
      <c r="D87" s="140">
        <f>'GSTR 3B Monthly Summary'!E52</f>
        <v>0</v>
      </c>
      <c r="E87" s="773"/>
      <c r="F87" s="768" t="s">
        <v>30</v>
      </c>
      <c r="G87" s="768"/>
      <c r="H87" s="140">
        <f>'GSTR 3B Monthly Summary'!J52</f>
        <v>0</v>
      </c>
      <c r="I87" s="140">
        <f>'GSTR 3B Monthly Summary'!K52</f>
        <v>0</v>
      </c>
      <c r="J87" s="140">
        <f>'GSTR 3B Monthly Summary'!L52</f>
        <v>0</v>
      </c>
      <c r="K87" s="140">
        <f>'GSTR 3B Monthly Summary'!M52</f>
        <v>0</v>
      </c>
    </row>
    <row r="88" spans="1:11" ht="15" customHeight="1">
      <c r="A88" s="141"/>
      <c r="B88" s="158"/>
      <c r="C88" s="141"/>
      <c r="D88" s="141"/>
      <c r="E88" s="141"/>
      <c r="F88" s="141"/>
      <c r="G88" s="141"/>
      <c r="H88" s="141"/>
      <c r="I88" s="141"/>
      <c r="J88" s="141"/>
      <c r="K88" s="141"/>
    </row>
    <row r="89" spans="1:11" ht="15" customHeight="1">
      <c r="A89" s="769">
        <v>6.1</v>
      </c>
      <c r="B89" s="803" t="s">
        <v>101</v>
      </c>
      <c r="C89" s="767" t="s">
        <v>36</v>
      </c>
      <c r="D89" s="769" t="s">
        <v>37</v>
      </c>
      <c r="E89" s="769"/>
      <c r="F89" s="769"/>
      <c r="G89" s="769"/>
      <c r="H89" s="767" t="s">
        <v>41</v>
      </c>
      <c r="I89" s="767" t="s">
        <v>38</v>
      </c>
      <c r="J89" s="767" t="s">
        <v>39</v>
      </c>
      <c r="K89" s="767" t="s">
        <v>43</v>
      </c>
    </row>
    <row r="90" spans="1:11" ht="15" customHeight="1">
      <c r="A90" s="769"/>
      <c r="B90" s="804"/>
      <c r="C90" s="767"/>
      <c r="D90" s="142" t="s">
        <v>8</v>
      </c>
      <c r="E90" s="142" t="s">
        <v>40</v>
      </c>
      <c r="F90" s="142" t="s">
        <v>10</v>
      </c>
      <c r="G90" s="142" t="s">
        <v>31</v>
      </c>
      <c r="H90" s="767"/>
      <c r="I90" s="767"/>
      <c r="J90" s="767"/>
      <c r="K90" s="767"/>
    </row>
    <row r="91" spans="1:11" ht="15" customHeight="1">
      <c r="A91" s="790"/>
      <c r="B91" s="155" t="s">
        <v>102</v>
      </c>
      <c r="C91" s="140">
        <f>'GSTR 3B Monthly Summary'!B70</f>
        <v>0</v>
      </c>
      <c r="D91" s="140">
        <f>'GSTR 3B Monthly Summary'!C70</f>
        <v>0</v>
      </c>
      <c r="E91" s="140">
        <f>'GSTR 3B Monthly Summary'!D70</f>
        <v>0</v>
      </c>
      <c r="F91" s="140">
        <f>'GSTR 3B Monthly Summary'!E70</f>
        <v>0</v>
      </c>
      <c r="G91" s="143"/>
      <c r="H91" s="140">
        <f>'GSTR 3B Monthly Summary'!F70</f>
        <v>0</v>
      </c>
      <c r="I91" s="140">
        <f>'GSTR 3B Monthly Summary'!G70</f>
        <v>0</v>
      </c>
      <c r="J91" s="143"/>
      <c r="K91" s="140">
        <f>'GSTR 3B Monthly Summary'!H69</f>
        <v>0</v>
      </c>
    </row>
    <row r="92" spans="1:11" ht="15" customHeight="1">
      <c r="A92" s="791"/>
      <c r="B92" s="155" t="s">
        <v>31</v>
      </c>
      <c r="C92" s="144">
        <f>'GSTR 3B Monthly Summary'!I70</f>
        <v>0</v>
      </c>
      <c r="D92" s="145"/>
      <c r="E92" s="146"/>
      <c r="F92" s="147"/>
      <c r="G92" s="148">
        <f>'GSTR 3B Monthly Summary'!J70</f>
        <v>0</v>
      </c>
      <c r="H92" s="148">
        <f>'GSTR 3B Monthly Summary'!K70</f>
        <v>0</v>
      </c>
      <c r="I92" s="148">
        <f>'GSTR 3B Monthly Summary'!L70</f>
        <v>0</v>
      </c>
      <c r="J92" s="147"/>
      <c r="K92" s="140">
        <f>'GSTR 3B Monthly Summary'!M69</f>
        <v>0</v>
      </c>
    </row>
    <row r="93" spans="1:11" ht="15" customHeight="1">
      <c r="A93" s="791"/>
      <c r="B93" s="155" t="s">
        <v>104</v>
      </c>
      <c r="C93" s="140">
        <f>'GSTR 3B Monthly Summary'!B88</f>
        <v>0</v>
      </c>
      <c r="D93" s="140">
        <f>'GSTR 3B Monthly Summary'!C88</f>
        <v>0</v>
      </c>
      <c r="E93" s="140">
        <f>'GSTR 3B Monthly Summary'!D88</f>
        <v>0</v>
      </c>
      <c r="F93" s="149"/>
      <c r="G93" s="143"/>
      <c r="H93" s="140">
        <f>'GSTR 3B Monthly Summary'!E88</f>
        <v>0</v>
      </c>
      <c r="I93" s="140">
        <f>'GSTR 3B Monthly Summary'!F88</f>
        <v>0</v>
      </c>
      <c r="J93" s="140">
        <f>'GSTR 3B Monthly Summary'!G88</f>
        <v>0</v>
      </c>
      <c r="K93" s="140">
        <f>'GSTR 3B Monthly Summary'!H87</f>
        <v>0</v>
      </c>
    </row>
    <row r="94" spans="1:11" ht="15" customHeight="1">
      <c r="A94" s="792"/>
      <c r="B94" s="155" t="s">
        <v>105</v>
      </c>
      <c r="C94" s="140">
        <f>'GSTR 3B Monthly Summary'!I88</f>
        <v>0</v>
      </c>
      <c r="D94" s="140">
        <f>'GSTR 3B Monthly Summary'!J88</f>
        <v>0</v>
      </c>
      <c r="E94" s="143"/>
      <c r="F94" s="140">
        <f>'GSTR 3B Monthly Summary'!K88</f>
        <v>0</v>
      </c>
      <c r="G94" s="143"/>
      <c r="H94" s="140">
        <f>'GSTR 3B Monthly Summary'!L88</f>
        <v>0</v>
      </c>
      <c r="I94" s="140">
        <f>'GSTR 3B Monthly Summary'!M88</f>
        <v>0</v>
      </c>
      <c r="J94" s="140">
        <f>'GSTR 3B Monthly Summary'!N88</f>
        <v>0</v>
      </c>
      <c r="K94" s="140">
        <f>'GSTR 3B Monthly Summary'!O87</f>
        <v>0</v>
      </c>
    </row>
    <row r="95" spans="1:11" ht="15" customHeight="1">
      <c r="A95" s="141"/>
      <c r="B95" s="158"/>
      <c r="C95" s="141"/>
      <c r="D95" s="141"/>
      <c r="E95" s="141"/>
      <c r="F95" s="141"/>
      <c r="G95" s="141"/>
      <c r="H95" s="141"/>
      <c r="I95" s="141"/>
      <c r="J95" s="141"/>
      <c r="K95" s="141"/>
    </row>
    <row r="96" spans="1:11" ht="15" customHeight="1">
      <c r="A96" s="796">
        <v>6.1</v>
      </c>
      <c r="B96" s="797" t="s">
        <v>103</v>
      </c>
      <c r="C96" s="798" t="s">
        <v>36</v>
      </c>
      <c r="D96" s="798" t="s">
        <v>41</v>
      </c>
      <c r="E96" s="798" t="s">
        <v>43</v>
      </c>
      <c r="F96" s="141"/>
      <c r="G96" s="141"/>
      <c r="H96" s="141"/>
      <c r="I96" s="141"/>
      <c r="J96" s="141"/>
      <c r="K96" s="141"/>
    </row>
    <row r="97" spans="1:11" ht="15" customHeight="1">
      <c r="A97" s="796"/>
      <c r="B97" s="797"/>
      <c r="C97" s="798"/>
      <c r="D97" s="798"/>
      <c r="E97" s="798"/>
      <c r="F97" s="141"/>
      <c r="G97" s="141"/>
      <c r="H97" s="141"/>
      <c r="I97" s="141"/>
      <c r="J97" s="141"/>
      <c r="K97" s="141"/>
    </row>
    <row r="98" spans="1:11" ht="15" customHeight="1">
      <c r="A98" s="793"/>
      <c r="B98" s="160" t="s">
        <v>102</v>
      </c>
      <c r="C98" s="140">
        <f>'GSTR 3B Monthly Summary'!B106</f>
        <v>0</v>
      </c>
      <c r="D98" s="140">
        <f>'GSTR 3B Monthly Summary'!C106</f>
        <v>0</v>
      </c>
      <c r="E98" s="140">
        <f>'GSTR 3B Monthly Summary'!D105</f>
        <v>0</v>
      </c>
      <c r="F98" s="141"/>
      <c r="G98" s="141"/>
      <c r="H98" s="141"/>
      <c r="I98" s="141"/>
      <c r="J98" s="141"/>
      <c r="K98" s="141"/>
    </row>
    <row r="99" spans="1:11" ht="15" customHeight="1">
      <c r="A99" s="794"/>
      <c r="B99" s="160" t="s">
        <v>104</v>
      </c>
      <c r="C99" s="140">
        <f>'GSTR 3B Monthly Summary'!E106</f>
        <v>0</v>
      </c>
      <c r="D99" s="140">
        <f>'GSTR 3B Monthly Summary'!F106</f>
        <v>0</v>
      </c>
      <c r="E99" s="140">
        <f>'GSTR 3B Monthly Summary'!G105</f>
        <v>0</v>
      </c>
      <c r="F99" s="141"/>
      <c r="G99" s="141"/>
      <c r="H99" s="141"/>
      <c r="I99" s="141"/>
      <c r="J99" s="141"/>
      <c r="K99" s="141"/>
    </row>
    <row r="100" spans="1:11" ht="15" customHeight="1">
      <c r="A100" s="795"/>
      <c r="B100" s="160" t="s">
        <v>105</v>
      </c>
      <c r="C100" s="140">
        <f>'GSTR 3B Monthly Summary'!H106</f>
        <v>0</v>
      </c>
      <c r="D100" s="140">
        <f>'GSTR 3B Monthly Summary'!I106</f>
        <v>0</v>
      </c>
      <c r="E100" s="140">
        <f>'GSTR 3B Monthly Summary'!J106</f>
        <v>0</v>
      </c>
      <c r="F100" s="141"/>
      <c r="G100" s="141"/>
      <c r="H100" s="141"/>
      <c r="I100" s="141"/>
      <c r="J100" s="141"/>
      <c r="K100" s="141"/>
    </row>
    <row r="102" spans="1:11">
      <c r="A102" s="150" t="s">
        <v>107</v>
      </c>
    </row>
    <row r="104" spans="1:11">
      <c r="A104" s="129" t="s">
        <v>59</v>
      </c>
    </row>
    <row r="105" spans="1:11">
      <c r="A105" s="815"/>
      <c r="B105" s="816"/>
      <c r="C105" s="162" t="s">
        <v>7</v>
      </c>
      <c r="D105" s="162" t="s">
        <v>9</v>
      </c>
      <c r="E105" s="162" t="s">
        <v>10</v>
      </c>
      <c r="F105" s="162" t="s">
        <v>8</v>
      </c>
      <c r="G105" s="162" t="s">
        <v>31</v>
      </c>
    </row>
    <row r="106" spans="1:11" ht="30" customHeight="1">
      <c r="A106" s="820" t="s">
        <v>60</v>
      </c>
      <c r="B106" s="820"/>
      <c r="C106" s="161">
        <f>'GSTR 1 Monthly Summary'!Q19</f>
        <v>0</v>
      </c>
      <c r="D106" s="161">
        <f>'GSTR 1 Monthly Summary'!R19</f>
        <v>0</v>
      </c>
      <c r="E106" s="161">
        <f>'GSTR 1 Monthly Summary'!S19</f>
        <v>0</v>
      </c>
      <c r="F106" s="161">
        <f>'GSTR 1 Monthly Summary'!T19</f>
        <v>0</v>
      </c>
      <c r="G106" s="161">
        <f>'GSTR 1 Monthly Summary'!U19</f>
        <v>0</v>
      </c>
    </row>
    <row r="107" spans="1:11" ht="30" customHeight="1">
      <c r="A107" s="820" t="s">
        <v>61</v>
      </c>
      <c r="B107" s="820"/>
      <c r="C107" s="161">
        <f>'GSTR 1 Monthly Summary'!B19</f>
        <v>0</v>
      </c>
      <c r="D107" s="161">
        <f>'GSTR 1 Monthly Summary'!C19</f>
        <v>0</v>
      </c>
      <c r="E107" s="161">
        <f>'GSTR 1 Monthly Summary'!D19</f>
        <v>0</v>
      </c>
      <c r="F107" s="161">
        <f>'GSTR 1 Monthly Summary'!E19</f>
        <v>0</v>
      </c>
      <c r="G107" s="161">
        <f>'GSTR 1 Monthly Summary'!F19</f>
        <v>0</v>
      </c>
    </row>
    <row r="108" spans="1:11" ht="30" customHeight="1">
      <c r="A108" s="821" t="s">
        <v>62</v>
      </c>
      <c r="B108" s="820"/>
      <c r="C108" s="161">
        <f>'GSTR 1 Monthly Summary'!V19</f>
        <v>0</v>
      </c>
      <c r="D108" s="751"/>
      <c r="E108" s="752"/>
      <c r="F108" s="161">
        <f>'GSTR 1 Monthly Summary'!W19</f>
        <v>0</v>
      </c>
      <c r="G108" s="161">
        <f>'GSTR 1 Monthly Summary'!X19</f>
        <v>0</v>
      </c>
    </row>
    <row r="109" spans="1:11" ht="30" customHeight="1">
      <c r="A109" s="821" t="s">
        <v>63</v>
      </c>
      <c r="B109" s="820"/>
      <c r="C109" s="161">
        <f>'GSTR 1 Monthly Summary'!X19</f>
        <v>0</v>
      </c>
      <c r="D109" s="751"/>
      <c r="E109" s="752"/>
      <c r="F109" s="161">
        <f>'GSTR 1 Monthly Summary'!W19</f>
        <v>0</v>
      </c>
      <c r="G109" s="161">
        <f>'GSTR 1 Monthly Summary'!X19</f>
        <v>0</v>
      </c>
    </row>
    <row r="110" spans="1:11" ht="30" customHeight="1">
      <c r="A110" s="821" t="s">
        <v>64</v>
      </c>
      <c r="B110" s="820"/>
      <c r="C110" s="161">
        <f>'GSTR 1 Monthly Summary'!Z19</f>
        <v>0</v>
      </c>
      <c r="D110" s="161">
        <f>'GSTR 1 Monthly Summary'!AA19</f>
        <v>0</v>
      </c>
      <c r="E110" s="161">
        <f>'GSTR 1 Monthly Summary'!AB19</f>
        <v>0</v>
      </c>
      <c r="F110" s="161">
        <f>'GSTR 1 Monthly Summary'!AC19</f>
        <v>0</v>
      </c>
      <c r="G110" s="161">
        <f>'GSTR 1 Monthly Summary'!AD19</f>
        <v>0</v>
      </c>
    </row>
    <row r="111" spans="1:11" ht="45" customHeight="1">
      <c r="A111" s="817" t="s">
        <v>65</v>
      </c>
      <c r="B111" s="818"/>
      <c r="C111" s="161">
        <f>'GSTR 1 Monthly Summary'!B37</f>
        <v>0</v>
      </c>
      <c r="D111" s="161">
        <f>'GSTR 1 Monthly Summary'!C37</f>
        <v>0</v>
      </c>
      <c r="E111" s="161">
        <f>'GSTR 1 Monthly Summary'!D37</f>
        <v>0</v>
      </c>
      <c r="F111" s="161">
        <f>'GSTR 1 Monthly Summary'!E37</f>
        <v>0</v>
      </c>
      <c r="G111" s="161">
        <f>'GSTR 1 Monthly Summary'!F37</f>
        <v>0</v>
      </c>
    </row>
    <row r="112" spans="1:11" ht="45" customHeight="1">
      <c r="A112" s="817" t="s">
        <v>66</v>
      </c>
      <c r="B112" s="819"/>
      <c r="C112" s="161">
        <f>'GSTR 1 Monthly Summary'!G37</f>
        <v>0</v>
      </c>
      <c r="D112" s="161">
        <f>'GSTR 1 Monthly Summary'!H37</f>
        <v>0</v>
      </c>
      <c r="E112" s="161">
        <f>'GSTR 1 Monthly Summary'!I37</f>
        <v>0</v>
      </c>
      <c r="F112" s="161">
        <f>'GSTR 1 Monthly Summary'!J37</f>
        <v>0</v>
      </c>
      <c r="G112" s="161">
        <f>'GSTR 1 Monthly Summary'!K37</f>
        <v>0</v>
      </c>
    </row>
    <row r="113" spans="1:25" ht="45" customHeight="1">
      <c r="A113" s="817" t="s">
        <v>67</v>
      </c>
      <c r="B113" s="819"/>
      <c r="C113" s="161">
        <f>'GSTR 1 Monthly Summary'!L37</f>
        <v>0</v>
      </c>
      <c r="D113" s="161">
        <f>'GSTR 1 Monthly Summary'!M37</f>
        <v>0</v>
      </c>
      <c r="E113" s="161">
        <f>'GSTR 1 Monthly Summary'!N37</f>
        <v>0</v>
      </c>
      <c r="F113" s="161">
        <f>'GSTR 1 Monthly Summary'!O37</f>
        <v>0</v>
      </c>
      <c r="G113" s="161">
        <f>'GSTR 1 Monthly Summary'!P37</f>
        <v>0</v>
      </c>
      <c r="H113" s="151"/>
      <c r="I113" s="151"/>
      <c r="J113" s="151"/>
      <c r="K113" s="151"/>
      <c r="L113" s="151"/>
      <c r="M113" s="151"/>
      <c r="N113" s="151"/>
      <c r="O113" s="151"/>
      <c r="P113" s="151"/>
      <c r="Q113" s="151"/>
      <c r="R113" s="151"/>
      <c r="S113" s="151"/>
      <c r="T113" s="151"/>
      <c r="U113" s="151"/>
      <c r="V113" s="151"/>
      <c r="W113" s="151"/>
      <c r="X113" s="151"/>
      <c r="Y113" s="151"/>
    </row>
    <row r="114" spans="1:25" ht="30" customHeight="1">
      <c r="A114" s="817" t="s">
        <v>68</v>
      </c>
      <c r="B114" s="819"/>
      <c r="C114" s="161">
        <f>'GSTR 1 Monthly Summary'!Q37</f>
        <v>0</v>
      </c>
      <c r="D114" s="161">
        <f>'GSTR 1 Monthly Summary'!R37</f>
        <v>0</v>
      </c>
      <c r="E114" s="161">
        <f>'GSTR 1 Monthly Summary'!S37</f>
        <v>0</v>
      </c>
      <c r="F114" s="161">
        <f>'GSTR 1 Monthly Summary'!T37</f>
        <v>0</v>
      </c>
      <c r="G114" s="161">
        <f>'GSTR 1 Monthly Summary'!U37</f>
        <v>0</v>
      </c>
      <c r="H114" s="151"/>
      <c r="I114" s="151"/>
      <c r="J114" s="151"/>
      <c r="K114" s="151"/>
      <c r="L114" s="151"/>
      <c r="M114" s="151"/>
      <c r="N114" s="151"/>
      <c r="O114" s="151"/>
      <c r="P114" s="151"/>
      <c r="Q114" s="151"/>
      <c r="R114" s="151"/>
      <c r="S114" s="151"/>
      <c r="T114" s="151"/>
      <c r="U114" s="151"/>
      <c r="V114" s="151"/>
      <c r="W114" s="151"/>
      <c r="X114" s="151"/>
      <c r="Y114" s="151"/>
    </row>
    <row r="115" spans="1:25" ht="30" customHeight="1">
      <c r="A115" s="817" t="s">
        <v>69</v>
      </c>
      <c r="B115" s="819"/>
      <c r="C115" s="164">
        <f>'GSTR 1 Monthly Summary'!V37</f>
        <v>0</v>
      </c>
      <c r="D115" s="164">
        <f>'GSTR 1 Monthly Summary'!W37</f>
        <v>0</v>
      </c>
      <c r="E115" s="164">
        <f>'GSTR 1 Monthly Summary'!X37</f>
        <v>0</v>
      </c>
      <c r="F115" s="164">
        <f>'GSTR 1 Monthly Summary'!Y37</f>
        <v>0</v>
      </c>
      <c r="G115" s="164">
        <f>'GSTR 1 Monthly Summary'!Z37</f>
        <v>0</v>
      </c>
      <c r="H115" s="151"/>
      <c r="I115" s="151"/>
      <c r="J115" s="151"/>
      <c r="K115" s="151"/>
      <c r="L115" s="151"/>
      <c r="M115" s="151"/>
      <c r="N115" s="151"/>
      <c r="O115" s="151"/>
      <c r="P115" s="151"/>
      <c r="Q115" s="151"/>
      <c r="R115" s="151"/>
      <c r="S115" s="151"/>
      <c r="T115" s="151"/>
      <c r="U115" s="151"/>
      <c r="V115" s="151"/>
      <c r="W115" s="151"/>
      <c r="X115" s="151"/>
      <c r="Y115" s="151"/>
    </row>
    <row r="116" spans="1:25">
      <c r="A116" s="153"/>
      <c r="B116" s="152"/>
      <c r="C116" s="152"/>
      <c r="D116" s="154"/>
      <c r="E116" s="151"/>
      <c r="F116" s="151"/>
      <c r="G116" s="151"/>
      <c r="H116" s="151"/>
      <c r="I116" s="151"/>
      <c r="J116" s="151"/>
      <c r="K116" s="151"/>
      <c r="L116" s="151"/>
      <c r="M116" s="151"/>
      <c r="N116" s="151"/>
      <c r="O116" s="151"/>
      <c r="P116" s="151"/>
      <c r="Q116" s="151"/>
      <c r="R116" s="151"/>
      <c r="S116" s="151"/>
      <c r="T116" s="151"/>
      <c r="U116" s="151"/>
      <c r="V116" s="151"/>
      <c r="W116" s="151"/>
      <c r="X116" s="151"/>
      <c r="Y116" s="151"/>
    </row>
    <row r="117" spans="1:25">
      <c r="A117" s="151" t="s">
        <v>70</v>
      </c>
      <c r="B117" s="152"/>
      <c r="C117" s="152"/>
      <c r="D117" s="154"/>
      <c r="E117" s="151"/>
      <c r="F117" s="151"/>
      <c r="G117" s="151"/>
      <c r="H117" s="151"/>
      <c r="I117" s="151"/>
      <c r="J117" s="151"/>
      <c r="K117" s="151"/>
      <c r="L117" s="151"/>
      <c r="M117" s="151"/>
      <c r="N117" s="151"/>
      <c r="O117" s="151"/>
      <c r="P117" s="151"/>
      <c r="Q117" s="151"/>
      <c r="R117" s="151"/>
      <c r="S117" s="151"/>
      <c r="T117" s="151"/>
      <c r="U117" s="151"/>
      <c r="V117" s="151"/>
      <c r="W117" s="151"/>
      <c r="X117" s="151"/>
      <c r="Y117" s="151"/>
    </row>
    <row r="118" spans="1:25" ht="25.5">
      <c r="A118" s="822"/>
      <c r="B118" s="823"/>
      <c r="C118" s="163" t="s">
        <v>82</v>
      </c>
      <c r="D118" s="168" t="s">
        <v>7</v>
      </c>
      <c r="E118" s="168" t="s">
        <v>9</v>
      </c>
      <c r="F118" s="168" t="s">
        <v>10</v>
      </c>
      <c r="G118" s="168" t="s">
        <v>8</v>
      </c>
      <c r="H118" s="168" t="s">
        <v>31</v>
      </c>
      <c r="I118" s="151"/>
      <c r="J118" s="151"/>
      <c r="K118" s="151"/>
      <c r="L118" s="151"/>
      <c r="M118" s="151"/>
      <c r="N118" s="151"/>
      <c r="O118" s="151"/>
      <c r="P118" s="151"/>
      <c r="Q118" s="151"/>
      <c r="R118" s="151"/>
      <c r="S118" s="151"/>
      <c r="T118" s="151"/>
      <c r="U118" s="151"/>
      <c r="V118" s="151"/>
      <c r="W118" s="151"/>
      <c r="X118" s="151"/>
      <c r="Y118" s="151"/>
    </row>
    <row r="119" spans="1:25" ht="15" customHeight="1">
      <c r="A119" s="809" t="s">
        <v>71</v>
      </c>
      <c r="B119" s="806"/>
      <c r="C119" s="166">
        <f>'GSTR 1 Monthly Summary'!B56</f>
        <v>0</v>
      </c>
      <c r="D119" s="322"/>
      <c r="E119" s="323"/>
      <c r="F119" s="323"/>
      <c r="G119" s="323"/>
      <c r="H119" s="324"/>
      <c r="I119" s="151"/>
      <c r="J119" s="151"/>
      <c r="K119" s="151"/>
      <c r="L119" s="151"/>
      <c r="M119" s="151"/>
      <c r="N119" s="151"/>
      <c r="O119" s="151"/>
      <c r="P119" s="151"/>
      <c r="Q119" s="151"/>
      <c r="R119" s="151"/>
      <c r="S119" s="151"/>
      <c r="T119" s="151"/>
      <c r="U119" s="151"/>
      <c r="V119" s="151"/>
      <c r="W119" s="151"/>
      <c r="X119" s="151"/>
      <c r="Y119" s="151"/>
    </row>
    <row r="120" spans="1:25" ht="15" customHeight="1">
      <c r="A120" s="809" t="s">
        <v>72</v>
      </c>
      <c r="B120" s="806"/>
      <c r="C120" s="167">
        <f>'GSTR 1 Monthly Summary'!C56</f>
        <v>0</v>
      </c>
      <c r="D120" s="325"/>
      <c r="E120" s="326"/>
      <c r="F120" s="326"/>
      <c r="G120" s="326"/>
      <c r="H120" s="327"/>
      <c r="I120" s="151"/>
      <c r="J120" s="151"/>
      <c r="K120" s="151"/>
      <c r="L120" s="151"/>
      <c r="M120" s="151"/>
      <c r="N120" s="151"/>
      <c r="O120" s="151"/>
      <c r="P120" s="151"/>
      <c r="Q120" s="151"/>
      <c r="R120" s="151"/>
      <c r="S120" s="151"/>
      <c r="T120" s="151"/>
      <c r="U120" s="151"/>
      <c r="V120" s="151"/>
      <c r="W120" s="151"/>
      <c r="X120" s="151"/>
      <c r="Y120" s="151"/>
    </row>
    <row r="121" spans="1:25" ht="15" customHeight="1">
      <c r="A121" s="809" t="s">
        <v>73</v>
      </c>
      <c r="B121" s="806"/>
      <c r="C121" s="167">
        <f>'GSTR 1 Monthly Summary'!D56</f>
        <v>0</v>
      </c>
      <c r="D121" s="325"/>
      <c r="E121" s="326"/>
      <c r="F121" s="326"/>
      <c r="G121" s="326"/>
      <c r="H121" s="327"/>
      <c r="I121" s="151"/>
      <c r="J121" s="151"/>
      <c r="K121" s="151"/>
      <c r="L121" s="151"/>
      <c r="M121" s="151"/>
      <c r="N121" s="151"/>
      <c r="O121" s="151"/>
      <c r="P121" s="151"/>
      <c r="Q121" s="151"/>
      <c r="R121" s="151"/>
      <c r="S121" s="151"/>
      <c r="T121" s="151"/>
      <c r="U121" s="151"/>
      <c r="V121" s="151"/>
      <c r="W121" s="151"/>
      <c r="X121" s="151"/>
      <c r="Y121" s="151"/>
    </row>
    <row r="122" spans="1:25" ht="15" customHeight="1">
      <c r="A122" s="809" t="s">
        <v>74</v>
      </c>
      <c r="B122" s="806"/>
      <c r="C122" s="167">
        <f>'GSTR 1 Monthly Summary'!E56</f>
        <v>0</v>
      </c>
      <c r="D122" s="325"/>
      <c r="E122" s="326"/>
      <c r="F122" s="326"/>
      <c r="G122" s="326"/>
      <c r="H122" s="327"/>
      <c r="I122" s="151"/>
      <c r="J122" s="151"/>
      <c r="K122" s="151"/>
      <c r="L122" s="151"/>
      <c r="M122" s="151"/>
      <c r="N122" s="151"/>
      <c r="O122" s="151"/>
      <c r="P122" s="151"/>
      <c r="Q122" s="151"/>
      <c r="R122" s="151"/>
      <c r="S122" s="151"/>
      <c r="T122" s="151"/>
      <c r="U122" s="151"/>
      <c r="V122" s="151"/>
      <c r="W122" s="151"/>
      <c r="X122" s="151"/>
      <c r="Y122" s="151"/>
    </row>
    <row r="123" spans="1:25" ht="15" customHeight="1">
      <c r="A123" s="809" t="s">
        <v>75</v>
      </c>
      <c r="B123" s="810"/>
      <c r="C123" s="167">
        <f>'GSTR 1 Monthly Summary'!F56</f>
        <v>0</v>
      </c>
      <c r="D123" s="328"/>
      <c r="E123" s="329"/>
      <c r="F123" s="329"/>
      <c r="G123" s="329"/>
      <c r="H123" s="330"/>
      <c r="I123" s="151"/>
      <c r="J123" s="151"/>
      <c r="K123" s="151"/>
      <c r="L123" s="151"/>
      <c r="M123" s="151"/>
      <c r="N123" s="151"/>
      <c r="O123" s="151"/>
      <c r="P123" s="151"/>
      <c r="Q123" s="151"/>
      <c r="R123" s="151"/>
      <c r="S123" s="151"/>
      <c r="T123" s="151"/>
      <c r="U123" s="151"/>
      <c r="V123" s="151"/>
      <c r="W123" s="151"/>
      <c r="X123" s="151"/>
      <c r="Y123" s="151"/>
    </row>
    <row r="124" spans="1:25" ht="30" customHeight="1">
      <c r="A124" s="811" t="s">
        <v>76</v>
      </c>
      <c r="B124" s="812"/>
      <c r="C124" s="165"/>
      <c r="D124" s="177">
        <f>'GSTR 1 Monthly Summary'!G56</f>
        <v>0</v>
      </c>
      <c r="E124" s="177">
        <f>'GSTR 1 Monthly Summary'!H56</f>
        <v>0</v>
      </c>
      <c r="F124" s="177">
        <f>'GSTR 1 Monthly Summary'!I56</f>
        <v>0</v>
      </c>
      <c r="G124" s="177">
        <f>'GSTR 1 Monthly Summary'!J56</f>
        <v>0</v>
      </c>
      <c r="H124" s="177">
        <f>'GSTR 1 Monthly Summary'!K56</f>
        <v>0</v>
      </c>
      <c r="I124" s="151"/>
      <c r="J124" s="151"/>
      <c r="K124" s="151"/>
      <c r="L124" s="151"/>
      <c r="M124" s="151"/>
      <c r="N124" s="151"/>
      <c r="O124" s="151"/>
      <c r="P124" s="151"/>
      <c r="Q124" s="151"/>
      <c r="R124" s="151"/>
      <c r="S124" s="151"/>
      <c r="T124" s="151"/>
      <c r="U124" s="151"/>
      <c r="V124" s="151"/>
      <c r="W124" s="151"/>
      <c r="X124" s="151"/>
      <c r="Y124" s="151"/>
    </row>
    <row r="125" spans="1:25" ht="15" customHeight="1">
      <c r="A125" s="805" t="s">
        <v>77</v>
      </c>
      <c r="B125" s="806"/>
      <c r="C125" s="167">
        <f>'GSTR 1 Monthly Summary'!K56</f>
        <v>0</v>
      </c>
      <c r="D125" s="178"/>
      <c r="E125" s="170"/>
      <c r="F125" s="170"/>
      <c r="G125" s="170"/>
      <c r="H125" s="171"/>
      <c r="I125" s="151"/>
      <c r="J125" s="151"/>
      <c r="K125" s="151"/>
      <c r="L125" s="151"/>
      <c r="M125" s="151"/>
      <c r="N125" s="151"/>
      <c r="O125" s="151"/>
      <c r="P125" s="151"/>
      <c r="Q125" s="151"/>
      <c r="R125" s="151"/>
      <c r="S125" s="151"/>
      <c r="T125" s="151"/>
      <c r="U125" s="151"/>
      <c r="V125" s="151"/>
      <c r="W125" s="151"/>
      <c r="X125" s="151"/>
      <c r="Y125" s="151"/>
    </row>
    <row r="126" spans="1:25" ht="15" customHeight="1">
      <c r="A126" s="805" t="s">
        <v>78</v>
      </c>
      <c r="B126" s="806"/>
      <c r="C126" s="167">
        <f>'GSTR 1 Monthly Summary'!L56</f>
        <v>0</v>
      </c>
      <c r="D126" s="172"/>
      <c r="E126" s="169"/>
      <c r="F126" s="169"/>
      <c r="G126" s="169"/>
      <c r="H126" s="173"/>
      <c r="I126" s="151"/>
      <c r="J126" s="151"/>
      <c r="K126" s="151"/>
      <c r="L126" s="151"/>
      <c r="M126" s="151"/>
      <c r="N126" s="151"/>
      <c r="O126" s="151"/>
      <c r="P126" s="151"/>
      <c r="Q126" s="151"/>
      <c r="R126" s="151"/>
      <c r="S126" s="151"/>
      <c r="T126" s="151"/>
      <c r="U126" s="151"/>
      <c r="V126" s="151"/>
      <c r="W126" s="151"/>
      <c r="X126" s="151"/>
      <c r="Y126" s="151"/>
    </row>
    <row r="127" spans="1:25" ht="30" customHeight="1">
      <c r="A127" s="807" t="s">
        <v>79</v>
      </c>
      <c r="B127" s="808"/>
      <c r="C127" s="176">
        <f>'GSTR 1 Monthly Summary'!M56</f>
        <v>0</v>
      </c>
      <c r="D127" s="172"/>
      <c r="E127" s="169"/>
      <c r="F127" s="169"/>
      <c r="G127" s="169"/>
      <c r="H127" s="173"/>
      <c r="I127" s="151"/>
      <c r="J127" s="151"/>
      <c r="K127" s="151"/>
      <c r="L127" s="151"/>
      <c r="M127" s="151"/>
      <c r="N127" s="151"/>
      <c r="O127" s="151"/>
      <c r="P127" s="151"/>
      <c r="Q127" s="151"/>
      <c r="R127" s="151"/>
      <c r="S127" s="151"/>
      <c r="T127" s="151"/>
      <c r="U127" s="151"/>
      <c r="V127" s="151"/>
      <c r="W127" s="151"/>
      <c r="X127" s="151"/>
      <c r="Y127" s="151"/>
    </row>
    <row r="128" spans="1:25" ht="30" customHeight="1">
      <c r="A128" s="807" t="s">
        <v>108</v>
      </c>
      <c r="B128" s="808"/>
      <c r="C128" s="176">
        <f>'GSTR 1 Monthly Summary'!N56</f>
        <v>0</v>
      </c>
      <c r="D128" s="331"/>
      <c r="E128" s="174"/>
      <c r="F128" s="174"/>
      <c r="G128" s="174"/>
      <c r="H128" s="175"/>
      <c r="I128" s="151"/>
      <c r="J128" s="151"/>
      <c r="K128" s="151"/>
      <c r="L128" s="151"/>
      <c r="M128" s="151"/>
      <c r="N128" s="151"/>
      <c r="O128" s="151"/>
      <c r="P128" s="151"/>
      <c r="Q128" s="151"/>
      <c r="R128" s="151"/>
      <c r="S128" s="151"/>
      <c r="T128" s="151"/>
      <c r="U128" s="151"/>
      <c r="V128" s="151"/>
      <c r="W128" s="151"/>
      <c r="X128" s="151"/>
      <c r="Y128" s="151"/>
    </row>
  </sheetData>
  <sheetProtection sheet="1" objects="1" scenarios="1"/>
  <mergeCells count="158">
    <mergeCell ref="A126:B126"/>
    <mergeCell ref="A127:B127"/>
    <mergeCell ref="A128:B128"/>
    <mergeCell ref="A123:B123"/>
    <mergeCell ref="A122:B122"/>
    <mergeCell ref="A124:B124"/>
    <mergeCell ref="A38:A39"/>
    <mergeCell ref="A40:A41"/>
    <mergeCell ref="A121:B121"/>
    <mergeCell ref="A120:B120"/>
    <mergeCell ref="A119:B119"/>
    <mergeCell ref="A125:B125"/>
    <mergeCell ref="A105:B105"/>
    <mergeCell ref="A111:B111"/>
    <mergeCell ref="A112:B112"/>
    <mergeCell ref="A113:B113"/>
    <mergeCell ref="A106:B106"/>
    <mergeCell ref="A107:B107"/>
    <mergeCell ref="A108:B108"/>
    <mergeCell ref="A109:B109"/>
    <mergeCell ref="A110:B110"/>
    <mergeCell ref="A114:B114"/>
    <mergeCell ref="A115:B115"/>
    <mergeCell ref="A118:B118"/>
    <mergeCell ref="A86:A87"/>
    <mergeCell ref="A80:A82"/>
    <mergeCell ref="A91:A94"/>
    <mergeCell ref="A98:A100"/>
    <mergeCell ref="A96:A97"/>
    <mergeCell ref="B96:B97"/>
    <mergeCell ref="C96:C97"/>
    <mergeCell ref="D96:D97"/>
    <mergeCell ref="E96:E97"/>
    <mergeCell ref="A84:A85"/>
    <mergeCell ref="B84:B85"/>
    <mergeCell ref="C84:C85"/>
    <mergeCell ref="D84:D85"/>
    <mergeCell ref="E84:E85"/>
    <mergeCell ref="A89:A90"/>
    <mergeCell ref="B89:B90"/>
    <mergeCell ref="C89:C90"/>
    <mergeCell ref="J68:J69"/>
    <mergeCell ref="K68:K69"/>
    <mergeCell ref="B68:B69"/>
    <mergeCell ref="C68:C69"/>
    <mergeCell ref="D68:D69"/>
    <mergeCell ref="E68:E69"/>
    <mergeCell ref="F68:F69"/>
    <mergeCell ref="G68:G69"/>
    <mergeCell ref="H70:H71"/>
    <mergeCell ref="I70:I71"/>
    <mergeCell ref="J70:J71"/>
    <mergeCell ref="K70:K71"/>
    <mergeCell ref="H68:H69"/>
    <mergeCell ref="I68:I69"/>
    <mergeCell ref="K89:K90"/>
    <mergeCell ref="F86:G86"/>
    <mergeCell ref="F87:G87"/>
    <mergeCell ref="D89:G89"/>
    <mergeCell ref="H89:H90"/>
    <mergeCell ref="I89:I90"/>
    <mergeCell ref="H84:H85"/>
    <mergeCell ref="I84:I85"/>
    <mergeCell ref="J84:J85"/>
    <mergeCell ref="K84:K85"/>
    <mergeCell ref="E86:E87"/>
    <mergeCell ref="J89:J90"/>
    <mergeCell ref="F84:G85"/>
    <mergeCell ref="D108:E108"/>
    <mergeCell ref="D109:E109"/>
    <mergeCell ref="B4:B5"/>
    <mergeCell ref="C2:C3"/>
    <mergeCell ref="F2:F3"/>
    <mergeCell ref="D2:D3"/>
    <mergeCell ref="E2:E3"/>
    <mergeCell ref="G2:G3"/>
    <mergeCell ref="C4:C5"/>
    <mergeCell ref="F4:F5"/>
    <mergeCell ref="D4:D5"/>
    <mergeCell ref="E4:E5"/>
    <mergeCell ref="G4:G5"/>
    <mergeCell ref="B14:B15"/>
    <mergeCell ref="F70:F71"/>
    <mergeCell ref="B40:B41"/>
    <mergeCell ref="B28:B29"/>
    <mergeCell ref="D28:D29"/>
    <mergeCell ref="E28:E29"/>
    <mergeCell ref="B38:B39"/>
    <mergeCell ref="G40:G41"/>
    <mergeCell ref="B2:B3"/>
    <mergeCell ref="B16:B17"/>
    <mergeCell ref="C16:C17"/>
    <mergeCell ref="A70:A71"/>
    <mergeCell ref="B70:B71"/>
    <mergeCell ref="C70:C71"/>
    <mergeCell ref="D70:D71"/>
    <mergeCell ref="E70:E71"/>
    <mergeCell ref="A68:A69"/>
    <mergeCell ref="G70:G71"/>
    <mergeCell ref="B26:B27"/>
    <mergeCell ref="G28:G29"/>
    <mergeCell ref="C28:C29"/>
    <mergeCell ref="F28:F29"/>
    <mergeCell ref="G26:G27"/>
    <mergeCell ref="C26:C27"/>
    <mergeCell ref="F26:F27"/>
    <mergeCell ref="D26:D27"/>
    <mergeCell ref="E26:E27"/>
    <mergeCell ref="G38:G39"/>
    <mergeCell ref="F16:F17"/>
    <mergeCell ref="D16:D17"/>
    <mergeCell ref="E16:E17"/>
    <mergeCell ref="G16:G17"/>
    <mergeCell ref="H16:H17"/>
    <mergeCell ref="I16:I17"/>
    <mergeCell ref="C14:C15"/>
    <mergeCell ref="F14:F15"/>
    <mergeCell ref="D14:D15"/>
    <mergeCell ref="E14:E15"/>
    <mergeCell ref="G14:G15"/>
    <mergeCell ref="H14:H15"/>
    <mergeCell ref="I14:I15"/>
    <mergeCell ref="J4:J5"/>
    <mergeCell ref="K4:K5"/>
    <mergeCell ref="H2:H3"/>
    <mergeCell ref="I2:I3"/>
    <mergeCell ref="J2:J3"/>
    <mergeCell ref="K2:K3"/>
    <mergeCell ref="H28:H29"/>
    <mergeCell ref="I28:I29"/>
    <mergeCell ref="J16:J17"/>
    <mergeCell ref="K16:K17"/>
    <mergeCell ref="H26:H27"/>
    <mergeCell ref="I26:I27"/>
    <mergeCell ref="J26:J27"/>
    <mergeCell ref="K26:K27"/>
    <mergeCell ref="H4:H5"/>
    <mergeCell ref="I4:I5"/>
    <mergeCell ref="J14:J15"/>
    <mergeCell ref="K14:K15"/>
    <mergeCell ref="J28:J29"/>
    <mergeCell ref="K28:K29"/>
    <mergeCell ref="J40:J41"/>
    <mergeCell ref="K40:K41"/>
    <mergeCell ref="C38:C39"/>
    <mergeCell ref="D38:D39"/>
    <mergeCell ref="E38:E39"/>
    <mergeCell ref="F38:F39"/>
    <mergeCell ref="C40:C41"/>
    <mergeCell ref="D40:D41"/>
    <mergeCell ref="E40:E41"/>
    <mergeCell ref="F40:F41"/>
    <mergeCell ref="H38:H39"/>
    <mergeCell ref="I38:I39"/>
    <mergeCell ref="J38:J39"/>
    <mergeCell ref="K38:K39"/>
    <mergeCell ref="H40:H41"/>
    <mergeCell ref="I40:I41"/>
  </mergeCells>
  <pageMargins left="0.25" right="0.25" top="0.5" bottom="0.5" header="0.3" footer="0.3"/>
  <pageSetup paperSize="9" scale="90" orientation="landscape" blackAndWhite="1" horizontalDpi="0" verticalDpi="0" r:id="rId1"/>
  <headerFooter>
    <oddFooter>&amp;R&amp;8gstr9ver1.00vk</oddFooter>
  </headerFooter>
</worksheet>
</file>

<file path=xl/worksheets/sheet8.xml><?xml version="1.0" encoding="utf-8"?>
<worksheet xmlns="http://schemas.openxmlformats.org/spreadsheetml/2006/main" xmlns:r="http://schemas.openxmlformats.org/officeDocument/2006/relationships">
  <sheetPr codeName="Sheet8"/>
  <dimension ref="A1:H36"/>
  <sheetViews>
    <sheetView workbookViewId="0">
      <selection activeCell="F5" sqref="F5"/>
    </sheetView>
  </sheetViews>
  <sheetFormatPr defaultRowHeight="12.75"/>
  <cols>
    <col min="2" max="2" width="5.140625" customWidth="1"/>
    <col min="3" max="3" width="3.5703125" customWidth="1"/>
    <col min="4" max="4" width="28.85546875" customWidth="1"/>
    <col min="5" max="8" width="12.7109375" customWidth="1"/>
  </cols>
  <sheetData>
    <row r="1" spans="1:6">
      <c r="A1" t="s">
        <v>328</v>
      </c>
    </row>
    <row r="3" spans="1:6">
      <c r="A3" s="405" t="s">
        <v>329</v>
      </c>
      <c r="B3" s="824" t="s">
        <v>330</v>
      </c>
      <c r="C3" s="825"/>
      <c r="D3" s="825"/>
      <c r="E3" s="826"/>
      <c r="F3" s="405" t="s">
        <v>331</v>
      </c>
    </row>
    <row r="4" spans="1:6">
      <c r="A4" s="403">
        <f>ROW()-3</f>
        <v>1</v>
      </c>
      <c r="B4" s="827" t="s">
        <v>332</v>
      </c>
      <c r="C4" s="828"/>
      <c r="D4" s="828"/>
      <c r="E4" s="829"/>
      <c r="F4" s="435"/>
    </row>
    <row r="5" spans="1:6">
      <c r="A5" s="403">
        <f>ROW()-3</f>
        <v>2</v>
      </c>
      <c r="B5" s="827" t="s">
        <v>352</v>
      </c>
      <c r="C5" s="828"/>
      <c r="D5" s="828"/>
      <c r="E5" s="829"/>
      <c r="F5" s="435">
        <f>+'Annual GSTR 3B &amp; 1 Compare'!C22</f>
        <v>0</v>
      </c>
    </row>
    <row r="6" spans="1:6">
      <c r="A6" s="403">
        <f t="shared" ref="A6" si="0">ROW()-3</f>
        <v>3</v>
      </c>
      <c r="B6" s="402" t="s">
        <v>333</v>
      </c>
      <c r="C6" s="830"/>
      <c r="D6" s="831"/>
      <c r="E6" s="67"/>
      <c r="F6" s="67"/>
    </row>
    <row r="7" spans="1:6">
      <c r="A7" s="403"/>
      <c r="B7" s="404" t="s">
        <v>342</v>
      </c>
      <c r="C7" s="402" t="s">
        <v>334</v>
      </c>
      <c r="D7" s="402"/>
      <c r="E7" s="435"/>
      <c r="F7" s="67"/>
    </row>
    <row r="8" spans="1:6">
      <c r="A8" s="403"/>
      <c r="B8" s="404" t="s">
        <v>343</v>
      </c>
      <c r="C8" s="402" t="s">
        <v>335</v>
      </c>
      <c r="D8" s="402"/>
      <c r="E8" s="435"/>
      <c r="F8" s="67"/>
    </row>
    <row r="9" spans="1:6">
      <c r="A9" s="403"/>
      <c r="B9" s="404" t="s">
        <v>344</v>
      </c>
      <c r="C9" s="402" t="s">
        <v>336</v>
      </c>
      <c r="D9" s="402"/>
      <c r="E9" s="67"/>
      <c r="F9" s="67"/>
    </row>
    <row r="10" spans="1:6">
      <c r="A10" s="403"/>
      <c r="B10" s="404"/>
      <c r="C10" s="404" t="s">
        <v>345</v>
      </c>
      <c r="D10" s="436"/>
      <c r="E10" s="435"/>
      <c r="F10" s="67"/>
    </row>
    <row r="11" spans="1:6">
      <c r="A11" s="403"/>
      <c r="B11" s="404"/>
      <c r="C11" s="404" t="s">
        <v>346</v>
      </c>
      <c r="D11" s="436"/>
      <c r="E11" s="435"/>
      <c r="F11" s="67"/>
    </row>
    <row r="12" spans="1:6">
      <c r="A12" s="403"/>
      <c r="B12" s="404"/>
      <c r="C12" s="404" t="s">
        <v>347</v>
      </c>
      <c r="D12" s="436"/>
      <c r="E12" s="435"/>
      <c r="F12" s="67"/>
    </row>
    <row r="13" spans="1:6">
      <c r="A13" s="403"/>
      <c r="B13" s="404"/>
      <c r="C13" s="404" t="s">
        <v>348</v>
      </c>
      <c r="D13" s="436"/>
      <c r="E13" s="435"/>
      <c r="F13" s="67"/>
    </row>
    <row r="14" spans="1:6">
      <c r="A14" s="403"/>
      <c r="B14" s="404" t="s">
        <v>349</v>
      </c>
      <c r="C14" s="402" t="s">
        <v>338</v>
      </c>
      <c r="D14" s="402"/>
      <c r="E14" s="67"/>
      <c r="F14" s="67"/>
    </row>
    <row r="15" spans="1:6">
      <c r="A15" s="403"/>
      <c r="B15" s="404"/>
      <c r="C15" s="404" t="s">
        <v>345</v>
      </c>
      <c r="D15" s="436"/>
      <c r="E15" s="435"/>
      <c r="F15" s="67"/>
    </row>
    <row r="16" spans="1:6">
      <c r="A16" s="403"/>
      <c r="B16" s="404"/>
      <c r="C16" s="404" t="s">
        <v>346</v>
      </c>
      <c r="D16" s="436"/>
      <c r="E16" s="435"/>
      <c r="F16" s="67"/>
    </row>
    <row r="17" spans="1:8">
      <c r="A17" s="403"/>
      <c r="B17" s="404"/>
      <c r="C17" s="404" t="s">
        <v>347</v>
      </c>
      <c r="D17" s="436"/>
      <c r="E17" s="435"/>
      <c r="F17" s="67"/>
    </row>
    <row r="18" spans="1:8">
      <c r="A18" s="403"/>
      <c r="B18" s="402"/>
      <c r="C18" s="402"/>
      <c r="D18" s="402"/>
      <c r="E18" s="67">
        <f>SUM(E7:E17)</f>
        <v>0</v>
      </c>
      <c r="F18" s="67"/>
    </row>
    <row r="19" spans="1:8">
      <c r="A19" s="403"/>
      <c r="B19" s="402" t="s">
        <v>337</v>
      </c>
      <c r="C19" s="402"/>
      <c r="D19" s="402"/>
      <c r="E19" s="67"/>
      <c r="F19" s="67"/>
    </row>
    <row r="20" spans="1:8">
      <c r="A20" s="403"/>
      <c r="B20" s="402"/>
      <c r="C20" s="402" t="s">
        <v>338</v>
      </c>
      <c r="D20" s="402"/>
      <c r="E20" s="67"/>
      <c r="F20" s="67"/>
    </row>
    <row r="21" spans="1:8">
      <c r="A21" s="403"/>
      <c r="B21" s="402"/>
      <c r="C21" s="404" t="s">
        <v>345</v>
      </c>
      <c r="D21" s="436"/>
      <c r="E21" s="435"/>
      <c r="F21" s="67"/>
    </row>
    <row r="22" spans="1:8">
      <c r="A22" s="403"/>
      <c r="B22" s="402"/>
      <c r="C22" s="404" t="s">
        <v>346</v>
      </c>
      <c r="D22" s="436"/>
      <c r="E22" s="435"/>
      <c r="F22" s="67"/>
    </row>
    <row r="23" spans="1:8">
      <c r="A23" s="403"/>
      <c r="B23" s="402"/>
      <c r="C23" s="404" t="s">
        <v>347</v>
      </c>
      <c r="D23" s="436"/>
      <c r="E23" s="435"/>
      <c r="F23" s="67"/>
    </row>
    <row r="24" spans="1:8">
      <c r="A24" s="403"/>
      <c r="B24" s="402"/>
      <c r="C24" s="402"/>
      <c r="D24" s="402"/>
      <c r="E24" s="67">
        <f>SUM(E21:E23)</f>
        <v>0</v>
      </c>
      <c r="F24" s="67">
        <f>+E18-E24</f>
        <v>0</v>
      </c>
    </row>
    <row r="25" spans="1:8">
      <c r="A25" s="403">
        <v>4</v>
      </c>
      <c r="B25" s="402" t="s">
        <v>350</v>
      </c>
      <c r="C25" s="402"/>
      <c r="D25" s="402"/>
      <c r="E25" s="67"/>
      <c r="F25" s="67">
        <f>+F5+F24</f>
        <v>0</v>
      </c>
    </row>
    <row r="26" spans="1:8">
      <c r="A26" s="403">
        <v>5</v>
      </c>
      <c r="B26" s="402" t="s">
        <v>339</v>
      </c>
      <c r="C26" s="402"/>
      <c r="D26" s="402"/>
      <c r="E26" s="67"/>
      <c r="F26" s="67">
        <f>+'Annual GSTR 3B &amp; 1 Compare'!C10</f>
        <v>0</v>
      </c>
      <c r="H26" s="443"/>
    </row>
    <row r="27" spans="1:8">
      <c r="A27" s="403">
        <v>6</v>
      </c>
      <c r="B27" s="402" t="s">
        <v>351</v>
      </c>
      <c r="C27" s="402"/>
      <c r="D27" s="402"/>
      <c r="E27" s="67"/>
      <c r="F27" s="67">
        <f>+F25-F26</f>
        <v>0</v>
      </c>
    </row>
    <row r="28" spans="1:8">
      <c r="A28" s="403"/>
      <c r="B28" s="404" t="s">
        <v>342</v>
      </c>
      <c r="C28" s="402" t="s">
        <v>340</v>
      </c>
      <c r="D28" s="402"/>
      <c r="E28" s="67">
        <f>+'Next FY Claimed Data'!B17-'Next FY Claimed Data'!I17</f>
        <v>0</v>
      </c>
      <c r="F28" s="67"/>
    </row>
    <row r="29" spans="1:8">
      <c r="A29" s="403"/>
      <c r="B29" s="404" t="s">
        <v>343</v>
      </c>
      <c r="C29" s="402" t="s">
        <v>341</v>
      </c>
      <c r="D29" s="402"/>
      <c r="E29" s="67">
        <f>+F27-E28</f>
        <v>0</v>
      </c>
      <c r="F29" s="67">
        <f>SUM(E28:E29)</f>
        <v>0</v>
      </c>
    </row>
    <row r="30" spans="1:8">
      <c r="A30" s="403"/>
      <c r="B30" s="402"/>
      <c r="C30" s="402"/>
      <c r="D30" s="402"/>
      <c r="E30" s="67"/>
      <c r="F30" s="67">
        <f>+F27-F29</f>
        <v>0</v>
      </c>
    </row>
    <row r="31" spans="1:8">
      <c r="A31" s="401"/>
    </row>
    <row r="32" spans="1:8">
      <c r="F32" s="689" t="s">
        <v>362</v>
      </c>
      <c r="G32" s="689"/>
      <c r="H32" s="689"/>
    </row>
    <row r="33" spans="2:8">
      <c r="B33" s="445" t="s">
        <v>356</v>
      </c>
      <c r="C33" s="445"/>
      <c r="D33" s="445"/>
      <c r="E33" s="445" t="s">
        <v>361</v>
      </c>
      <c r="F33" s="445" t="s">
        <v>357</v>
      </c>
      <c r="G33" s="445" t="s">
        <v>358</v>
      </c>
      <c r="H33" s="445" t="s">
        <v>359</v>
      </c>
    </row>
    <row r="34" spans="2:8">
      <c r="B34" s="402" t="s">
        <v>109</v>
      </c>
      <c r="C34" s="402"/>
      <c r="D34" s="402"/>
      <c r="E34" s="2">
        <f>'Annual GSTR 3B &amp; 1 Compare'!C22</f>
        <v>0</v>
      </c>
      <c r="F34" s="444" t="s">
        <v>360</v>
      </c>
      <c r="G34" s="2">
        <f>+E34-E35</f>
        <v>0</v>
      </c>
      <c r="H34" s="2">
        <f>+E34-E36</f>
        <v>0</v>
      </c>
    </row>
    <row r="35" spans="2:8">
      <c r="B35" s="402" t="s">
        <v>111</v>
      </c>
      <c r="C35" s="402"/>
      <c r="D35" s="402"/>
      <c r="E35" s="2">
        <f>'Annual GSTR 3B &amp; 1 Compare'!C34</f>
        <v>0</v>
      </c>
      <c r="F35" s="2">
        <f>+E35-E34</f>
        <v>0</v>
      </c>
      <c r="G35" s="444" t="s">
        <v>360</v>
      </c>
      <c r="H35" s="2">
        <f>+E35-E36</f>
        <v>0</v>
      </c>
    </row>
    <row r="36" spans="2:8">
      <c r="B36" s="402" t="s">
        <v>110</v>
      </c>
      <c r="C36" s="402"/>
      <c r="D36" s="402"/>
      <c r="E36" s="2">
        <f>'Annual GSTR 3B &amp; 1 Compare'!C10</f>
        <v>0</v>
      </c>
      <c r="F36" s="2">
        <f>+E36-E34</f>
        <v>0</v>
      </c>
      <c r="G36" s="2">
        <f>+E36-E35</f>
        <v>0</v>
      </c>
      <c r="H36" s="444" t="s">
        <v>360</v>
      </c>
    </row>
  </sheetData>
  <sheetProtection sheet="1" objects="1" scenarios="1"/>
  <mergeCells count="5">
    <mergeCell ref="B3:E3"/>
    <mergeCell ref="B4:E4"/>
    <mergeCell ref="B5:E5"/>
    <mergeCell ref="C6:D6"/>
    <mergeCell ref="F32:H32"/>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9"/>
  <dimension ref="A1:J167"/>
  <sheetViews>
    <sheetView tabSelected="1" topLeftCell="A10" workbookViewId="0">
      <selection activeCell="M16" sqref="M16"/>
    </sheetView>
  </sheetViews>
  <sheetFormatPr defaultColWidth="9.140625" defaultRowHeight="12"/>
  <cols>
    <col min="1" max="1" width="4.7109375" style="257" customWidth="1"/>
    <col min="2" max="2" width="8.7109375" style="257" customWidth="1"/>
    <col min="3" max="4" width="11.7109375" style="257" customWidth="1"/>
    <col min="5" max="9" width="14.7109375" style="257" customWidth="1"/>
    <col min="10" max="16384" width="9.140625" style="257"/>
  </cols>
  <sheetData>
    <row r="1" spans="1:9" ht="15" customHeight="1">
      <c r="A1" s="879" t="s">
        <v>114</v>
      </c>
      <c r="B1" s="880"/>
      <c r="C1" s="880"/>
      <c r="D1" s="880"/>
      <c r="E1" s="880"/>
      <c r="F1" s="880"/>
      <c r="G1" s="880"/>
      <c r="H1" s="880"/>
      <c r="I1" s="881"/>
    </row>
    <row r="2" spans="1:9" ht="15" customHeight="1">
      <c r="A2" s="882" t="s">
        <v>115</v>
      </c>
      <c r="B2" s="883"/>
      <c r="C2" s="883"/>
      <c r="D2" s="883"/>
      <c r="E2" s="883"/>
      <c r="F2" s="883"/>
      <c r="G2" s="883"/>
      <c r="H2" s="883"/>
      <c r="I2" s="884"/>
    </row>
    <row r="3" spans="1:9" ht="15" customHeight="1">
      <c r="A3" s="885" t="s">
        <v>283</v>
      </c>
      <c r="B3" s="886"/>
      <c r="C3" s="886"/>
      <c r="D3" s="886"/>
      <c r="E3" s="886"/>
      <c r="F3" s="886"/>
      <c r="G3" s="886"/>
      <c r="H3" s="886"/>
      <c r="I3" s="887"/>
    </row>
    <row r="4" spans="1:9" ht="15" customHeight="1">
      <c r="A4" s="258" t="s">
        <v>116</v>
      </c>
      <c r="B4" s="888" t="s">
        <v>117</v>
      </c>
      <c r="C4" s="888"/>
      <c r="D4" s="888"/>
      <c r="E4" s="888"/>
      <c r="F4" s="888"/>
      <c r="G4" s="888"/>
      <c r="H4" s="888"/>
      <c r="I4" s="888"/>
    </row>
    <row r="5" spans="1:9" ht="15" customHeight="1">
      <c r="A5" s="259">
        <v>1</v>
      </c>
      <c r="B5" s="849" t="s">
        <v>118</v>
      </c>
      <c r="C5" s="849"/>
      <c r="D5" s="889" t="str">
        <f>TEXT(EOMONTH(ye,-13),"yyyy")&amp;" - "&amp;TEXT(ye,"YYYY")</f>
        <v>2017 - 2018</v>
      </c>
      <c r="E5" s="889"/>
      <c r="F5" s="889"/>
      <c r="G5" s="889"/>
      <c r="H5" s="889"/>
      <c r="I5" s="889"/>
    </row>
    <row r="6" spans="1:9" ht="15" customHeight="1">
      <c r="A6" s="259">
        <v>2</v>
      </c>
      <c r="B6" s="849" t="s">
        <v>120</v>
      </c>
      <c r="C6" s="849"/>
      <c r="D6" s="889">
        <f>GSTN</f>
        <v>0</v>
      </c>
      <c r="E6" s="889"/>
      <c r="F6" s="889"/>
      <c r="G6" s="889"/>
      <c r="H6" s="889"/>
      <c r="I6" s="889"/>
    </row>
    <row r="7" spans="1:9" ht="15" customHeight="1">
      <c r="A7" s="259" t="s">
        <v>121</v>
      </c>
      <c r="B7" s="849" t="s">
        <v>122</v>
      </c>
      <c r="C7" s="849"/>
      <c r="D7" s="890">
        <f>co_name</f>
        <v>0</v>
      </c>
      <c r="E7" s="890"/>
      <c r="F7" s="890"/>
      <c r="G7" s="890"/>
      <c r="H7" s="890"/>
      <c r="I7" s="890"/>
    </row>
    <row r="8" spans="1:9" ht="15" customHeight="1">
      <c r="A8" s="259" t="s">
        <v>123</v>
      </c>
      <c r="B8" s="849" t="s">
        <v>124</v>
      </c>
      <c r="C8" s="849"/>
      <c r="D8" s="889">
        <f>co_name</f>
        <v>0</v>
      </c>
      <c r="E8" s="889"/>
      <c r="F8" s="889"/>
      <c r="G8" s="889"/>
      <c r="H8" s="889"/>
      <c r="I8" s="889"/>
    </row>
    <row r="9" spans="1:9" ht="15" customHeight="1">
      <c r="A9" s="260" t="s">
        <v>125</v>
      </c>
      <c r="B9" s="832" t="s">
        <v>126</v>
      </c>
      <c r="C9" s="832"/>
      <c r="D9" s="832"/>
      <c r="E9" s="832"/>
      <c r="F9" s="832"/>
      <c r="G9" s="832"/>
      <c r="H9" s="832"/>
      <c r="I9" s="832"/>
    </row>
    <row r="10" spans="1:9" ht="15" customHeight="1">
      <c r="A10" s="843" t="s">
        <v>119</v>
      </c>
      <c r="B10" s="843" t="s">
        <v>119</v>
      </c>
      <c r="C10" s="843"/>
      <c r="D10" s="843"/>
      <c r="E10" s="843" t="s">
        <v>127</v>
      </c>
      <c r="F10" s="843"/>
      <c r="G10" s="843"/>
      <c r="H10" s="843"/>
      <c r="I10" s="843"/>
    </row>
    <row r="11" spans="1:9" ht="15" customHeight="1">
      <c r="A11" s="843"/>
      <c r="B11" s="843" t="s">
        <v>128</v>
      </c>
      <c r="C11" s="843"/>
      <c r="D11" s="843"/>
      <c r="E11" s="261" t="s">
        <v>129</v>
      </c>
      <c r="F11" s="261" t="s">
        <v>130</v>
      </c>
      <c r="G11" s="261" t="s">
        <v>131</v>
      </c>
      <c r="H11" s="261" t="s">
        <v>132</v>
      </c>
      <c r="I11" s="261" t="s">
        <v>133</v>
      </c>
    </row>
    <row r="12" spans="1:9" ht="15" customHeight="1">
      <c r="A12" s="843"/>
      <c r="B12" s="843">
        <v>1</v>
      </c>
      <c r="C12" s="843"/>
      <c r="D12" s="843"/>
      <c r="E12" s="261">
        <v>2</v>
      </c>
      <c r="F12" s="261">
        <v>3</v>
      </c>
      <c r="G12" s="261">
        <v>4</v>
      </c>
      <c r="H12" s="261">
        <v>5</v>
      </c>
      <c r="I12" s="261">
        <v>6</v>
      </c>
    </row>
    <row r="13" spans="1:9" ht="24" customHeight="1">
      <c r="A13" s="262">
        <v>4</v>
      </c>
      <c r="B13" s="874" t="s">
        <v>134</v>
      </c>
      <c r="C13" s="875"/>
      <c r="D13" s="875"/>
      <c r="E13" s="875"/>
      <c r="F13" s="875"/>
      <c r="G13" s="875"/>
      <c r="H13" s="875"/>
      <c r="I13" s="876"/>
    </row>
    <row r="14" spans="1:9" ht="24" customHeight="1">
      <c r="A14" s="263" t="s">
        <v>135</v>
      </c>
      <c r="B14" s="851" t="s">
        <v>136</v>
      </c>
      <c r="C14" s="852"/>
      <c r="D14" s="853"/>
      <c r="E14" s="264">
        <f>'Annual GSTR 3B &amp; 1 Compare'!C42</f>
        <v>0</v>
      </c>
      <c r="F14" s="265">
        <f>'Annual GSTR 3B &amp; 1 Compare'!D42</f>
        <v>0</v>
      </c>
      <c r="G14" s="265">
        <f>'Annual GSTR 3B &amp; 1 Compare'!E42</f>
        <v>0</v>
      </c>
      <c r="H14" s="265">
        <f>'Annual GSTR 3B &amp; 1 Compare'!F42</f>
        <v>0</v>
      </c>
      <c r="I14" s="265">
        <f>'Annual GSTR 3B &amp; 1 Compare'!G42</f>
        <v>0</v>
      </c>
    </row>
    <row r="15" spans="1:9" ht="24" customHeight="1">
      <c r="A15" s="263" t="s">
        <v>137</v>
      </c>
      <c r="B15" s="851" t="s">
        <v>138</v>
      </c>
      <c r="C15" s="852"/>
      <c r="D15" s="853"/>
      <c r="E15" s="264">
        <f>'Annual GSTR 3B &amp; 1 Compare'!C43</f>
        <v>0</v>
      </c>
      <c r="F15" s="265">
        <f>'Annual GSTR 3B &amp; 1 Compare'!D43</f>
        <v>0</v>
      </c>
      <c r="G15" s="265">
        <f>'Annual GSTR 3B &amp; 1 Compare'!E43</f>
        <v>0</v>
      </c>
      <c r="H15" s="265">
        <f>'Annual GSTR 3B &amp; 1 Compare'!F43</f>
        <v>0</v>
      </c>
      <c r="I15" s="265">
        <f>'Annual GSTR 3B &amp; 1 Compare'!G43</f>
        <v>0</v>
      </c>
    </row>
    <row r="16" spans="1:9" ht="24" customHeight="1">
      <c r="A16" s="382" t="s">
        <v>139</v>
      </c>
      <c r="B16" s="851" t="s">
        <v>140</v>
      </c>
      <c r="C16" s="852"/>
      <c r="D16" s="860"/>
      <c r="E16" s="384">
        <f>'Annual GSTR 3B &amp; 1 Compare'!C51</f>
        <v>0</v>
      </c>
      <c r="F16" s="393" t="s">
        <v>119</v>
      </c>
      <c r="G16" s="393" t="s">
        <v>119</v>
      </c>
      <c r="H16" s="384">
        <f>'Annual GSTR 3B &amp; 1 Compare'!F51</f>
        <v>0</v>
      </c>
      <c r="I16" s="384">
        <f>'Annual GSTR 3B &amp; 1 Compare'!G51</f>
        <v>0</v>
      </c>
    </row>
    <row r="17" spans="1:9" ht="15" customHeight="1">
      <c r="A17" s="263" t="s">
        <v>141</v>
      </c>
      <c r="B17" s="851" t="s">
        <v>142</v>
      </c>
      <c r="C17" s="852"/>
      <c r="D17" s="860"/>
      <c r="E17" s="264">
        <f>'Annual GSTR 3B &amp; 1 Compare'!C52</f>
        <v>0</v>
      </c>
      <c r="F17" s="266"/>
      <c r="G17" s="266"/>
      <c r="H17" s="265">
        <f>'Annual GSTR 3B &amp; 1 Compare'!F52</f>
        <v>0</v>
      </c>
      <c r="I17" s="265">
        <f>'Annual GSTR 3B &amp; 1 Compare'!G52</f>
        <v>0</v>
      </c>
    </row>
    <row r="18" spans="1:9" ht="15" customHeight="1">
      <c r="A18" s="259" t="s">
        <v>143</v>
      </c>
      <c r="B18" s="849" t="s">
        <v>144</v>
      </c>
      <c r="C18" s="849"/>
      <c r="D18" s="855"/>
      <c r="E18" s="267">
        <f>'Annual GSTR 3B &amp; 1 Compare'!C44</f>
        <v>0</v>
      </c>
      <c r="F18" s="267">
        <f>'Annual GSTR 3B &amp; 1 Compare'!D44</f>
        <v>0</v>
      </c>
      <c r="G18" s="267">
        <f>'Annual GSTR 3B &amp; 1 Compare'!E44</f>
        <v>0</v>
      </c>
      <c r="H18" s="267">
        <f>'Annual GSTR 3B &amp; 1 Compare'!F44</f>
        <v>0</v>
      </c>
      <c r="I18" s="267">
        <f>'Annual GSTR 3B &amp; 1 Compare'!G44</f>
        <v>0</v>
      </c>
    </row>
    <row r="19" spans="1:9" ht="24" customHeight="1">
      <c r="A19" s="382" t="s">
        <v>145</v>
      </c>
      <c r="B19" s="851" t="s">
        <v>146</v>
      </c>
      <c r="C19" s="871"/>
      <c r="D19" s="860"/>
      <c r="E19" s="384">
        <f>'Annual GSTR 3B &amp; 1 Compare'!C45</f>
        <v>0</v>
      </c>
      <c r="F19" s="384">
        <f>'Annual GSTR 3B &amp; 1 Compare'!D45</f>
        <v>0</v>
      </c>
      <c r="G19" s="384">
        <f>'Annual GSTR 3B &amp; 1 Compare'!E45</f>
        <v>0</v>
      </c>
      <c r="H19" s="384">
        <f>'Annual GSTR 3B &amp; 1 Compare'!F45</f>
        <v>0</v>
      </c>
      <c r="I19" s="384">
        <f>'Annual GSTR 3B &amp; 1 Compare'!G45</f>
        <v>0</v>
      </c>
    </row>
    <row r="20" spans="1:9" ht="24" customHeight="1">
      <c r="A20" s="382" t="s">
        <v>147</v>
      </c>
      <c r="B20" s="851" t="s">
        <v>148</v>
      </c>
      <c r="C20" s="871"/>
      <c r="D20" s="860"/>
      <c r="E20" s="384">
        <f>'Annual GSTR 3B &amp; 1 Compare'!C12</f>
        <v>0</v>
      </c>
      <c r="F20" s="384">
        <f>'Annual GSTR 3B &amp; 1 Compare'!D12</f>
        <v>0</v>
      </c>
      <c r="G20" s="384">
        <f>'Annual GSTR 3B &amp; 1 Compare'!E12</f>
        <v>0</v>
      </c>
      <c r="H20" s="384">
        <f>'Annual GSTR 3B &amp; 1 Compare'!F12</f>
        <v>0</v>
      </c>
      <c r="I20" s="384">
        <f>'Annual GSTR 3B &amp; 1 Compare'!G12</f>
        <v>0</v>
      </c>
    </row>
    <row r="21" spans="1:9" ht="15" customHeight="1">
      <c r="A21" s="259" t="s">
        <v>149</v>
      </c>
      <c r="B21" s="869" t="s">
        <v>150</v>
      </c>
      <c r="C21" s="855"/>
      <c r="D21" s="855"/>
      <c r="E21" s="268">
        <f>SUM(E14:E20)</f>
        <v>0</v>
      </c>
      <c r="F21" s="268">
        <f>SUM(F14:F20)</f>
        <v>0</v>
      </c>
      <c r="G21" s="268">
        <f>SUM(G14:G20)</f>
        <v>0</v>
      </c>
      <c r="H21" s="268">
        <f>SUM(H14:H20)</f>
        <v>0</v>
      </c>
      <c r="I21" s="268">
        <f>SUM(I14:I20)</f>
        <v>0</v>
      </c>
    </row>
    <row r="22" spans="1:9" ht="24" customHeight="1">
      <c r="A22" s="382" t="s">
        <v>151</v>
      </c>
      <c r="B22" s="851" t="s">
        <v>152</v>
      </c>
      <c r="C22" s="871"/>
      <c r="D22" s="860"/>
      <c r="E22" s="384">
        <f>'Annual GSTR 3B &amp; 1 Compare'!C46</f>
        <v>0</v>
      </c>
      <c r="F22" s="384">
        <f>'Annual GSTR 3B &amp; 1 Compare'!D46</f>
        <v>0</v>
      </c>
      <c r="G22" s="384">
        <f>'Annual GSTR 3B &amp; 1 Compare'!E46</f>
        <v>0</v>
      </c>
      <c r="H22" s="384">
        <f>'Annual GSTR 3B &amp; 1 Compare'!F46</f>
        <v>0</v>
      </c>
      <c r="I22" s="384">
        <f>'Annual GSTR 3B &amp; 1 Compare'!G46</f>
        <v>0</v>
      </c>
    </row>
    <row r="23" spans="1:9" ht="24" customHeight="1">
      <c r="A23" s="382" t="s">
        <v>153</v>
      </c>
      <c r="B23" s="851" t="s">
        <v>154</v>
      </c>
      <c r="C23" s="871"/>
      <c r="D23" s="860"/>
      <c r="E23" s="384">
        <f>'Annual GSTR 3B &amp; 1 Compare'!C47</f>
        <v>0</v>
      </c>
      <c r="F23" s="384">
        <f>'Annual GSTR 3B &amp; 1 Compare'!D47</f>
        <v>0</v>
      </c>
      <c r="G23" s="384">
        <f>'Annual GSTR 3B &amp; 1 Compare'!E47</f>
        <v>0</v>
      </c>
      <c r="H23" s="384">
        <f>'Annual GSTR 3B &amp; 1 Compare'!F47</f>
        <v>0</v>
      </c>
      <c r="I23" s="384">
        <f>'Annual GSTR 3B &amp; 1 Compare'!G47</f>
        <v>0</v>
      </c>
    </row>
    <row r="24" spans="1:9" ht="24" customHeight="1">
      <c r="A24" s="263" t="s">
        <v>155</v>
      </c>
      <c r="B24" s="851" t="s">
        <v>156</v>
      </c>
      <c r="C24" s="871"/>
      <c r="D24" s="860"/>
      <c r="E24" s="264">
        <f>'Annual GSTR 3B &amp; 1 Compare'!C48</f>
        <v>0</v>
      </c>
      <c r="F24" s="265">
        <f>'Annual GSTR 3B &amp; 1 Compare'!D48</f>
        <v>0</v>
      </c>
      <c r="G24" s="265">
        <f>'Annual GSTR 3B &amp; 1 Compare'!E48</f>
        <v>0</v>
      </c>
      <c r="H24" s="265">
        <f>'Annual GSTR 3B &amp; 1 Compare'!F48</f>
        <v>0</v>
      </c>
      <c r="I24" s="265">
        <f>'Annual GSTR 3B &amp; 1 Compare'!G48</f>
        <v>0</v>
      </c>
    </row>
    <row r="25" spans="1:9" ht="24" customHeight="1">
      <c r="A25" s="263" t="s">
        <v>157</v>
      </c>
      <c r="B25" s="851" t="s">
        <v>158</v>
      </c>
      <c r="C25" s="852"/>
      <c r="D25" s="853"/>
      <c r="E25" s="265">
        <f>'Annual GSTR 3B &amp; 1 Compare'!C49</f>
        <v>0</v>
      </c>
      <c r="F25" s="265">
        <f>'Annual GSTR 3B &amp; 1 Compare'!D49</f>
        <v>0</v>
      </c>
      <c r="G25" s="265">
        <f>'Annual GSTR 3B &amp; 1 Compare'!E49</f>
        <v>0</v>
      </c>
      <c r="H25" s="265">
        <f>'Annual GSTR 3B &amp; 1 Compare'!F49</f>
        <v>0</v>
      </c>
      <c r="I25" s="265">
        <f>'Annual GSTR 3B &amp; 1 Compare'!G49</f>
        <v>0</v>
      </c>
    </row>
    <row r="26" spans="1:9" ht="15" customHeight="1">
      <c r="A26" s="259" t="s">
        <v>159</v>
      </c>
      <c r="B26" s="869" t="s">
        <v>160</v>
      </c>
      <c r="C26" s="855"/>
      <c r="D26" s="855"/>
      <c r="E26" s="268">
        <f>SUM(E22:E25)</f>
        <v>0</v>
      </c>
      <c r="F26" s="268">
        <f>SUM(F22:F25)</f>
        <v>0</v>
      </c>
      <c r="G26" s="268">
        <f>SUM(G22:G25)</f>
        <v>0</v>
      </c>
      <c r="H26" s="268">
        <f>SUM(H22:H25)</f>
        <v>0</v>
      </c>
      <c r="I26" s="268">
        <f>SUM(I22:I25)</f>
        <v>0</v>
      </c>
    </row>
    <row r="27" spans="1:9" ht="24" customHeight="1">
      <c r="A27" s="382" t="s">
        <v>161</v>
      </c>
      <c r="B27" s="861" t="s">
        <v>162</v>
      </c>
      <c r="C27" s="862"/>
      <c r="D27" s="878"/>
      <c r="E27" s="391">
        <f>+E21+E26</f>
        <v>0</v>
      </c>
      <c r="F27" s="391">
        <f>+F21+F26</f>
        <v>0</v>
      </c>
      <c r="G27" s="391">
        <f>+G21+G26</f>
        <v>0</v>
      </c>
      <c r="H27" s="391">
        <f>+H21+H26</f>
        <v>0</v>
      </c>
      <c r="I27" s="391">
        <f>+I21+I26</f>
        <v>0</v>
      </c>
    </row>
    <row r="28" spans="1:9" ht="15" customHeight="1">
      <c r="A28" s="269">
        <v>5</v>
      </c>
      <c r="B28" s="870" t="s">
        <v>163</v>
      </c>
      <c r="C28" s="870"/>
      <c r="D28" s="870"/>
      <c r="E28" s="870"/>
      <c r="F28" s="870"/>
      <c r="G28" s="870"/>
      <c r="H28" s="855"/>
      <c r="I28" s="855"/>
    </row>
    <row r="29" spans="1:9" ht="24" customHeight="1">
      <c r="A29" s="382" t="s">
        <v>135</v>
      </c>
      <c r="B29" s="851" t="s">
        <v>164</v>
      </c>
      <c r="C29" s="852"/>
      <c r="D29" s="853"/>
      <c r="E29" s="384">
        <f>'Annual GSTR 3B &amp; 1 Compare'!C51</f>
        <v>0</v>
      </c>
      <c r="F29" s="392"/>
      <c r="G29" s="392"/>
      <c r="H29" s="392"/>
      <c r="I29" s="392"/>
    </row>
    <row r="30" spans="1:9" ht="15" customHeight="1">
      <c r="A30" s="263" t="s">
        <v>137</v>
      </c>
      <c r="B30" s="851" t="s">
        <v>165</v>
      </c>
      <c r="C30" s="871"/>
      <c r="D30" s="860"/>
      <c r="E30" s="264">
        <f>'Annual GSTR 3B &amp; 1 Compare'!C52</f>
        <v>0</v>
      </c>
      <c r="F30" s="270"/>
      <c r="G30" s="270"/>
      <c r="H30" s="270"/>
      <c r="I30" s="270"/>
    </row>
    <row r="31" spans="1:9" ht="24" customHeight="1">
      <c r="A31" s="382" t="s">
        <v>139</v>
      </c>
      <c r="B31" s="851" t="s">
        <v>166</v>
      </c>
      <c r="C31" s="871"/>
      <c r="D31" s="860"/>
      <c r="E31" s="384">
        <f>'Annual GSTR 3B &amp; 1 Compare'!C59</f>
        <v>0</v>
      </c>
      <c r="F31" s="384">
        <f>'Annual GSTR 3B &amp; 1 Compare'!D59</f>
        <v>0</v>
      </c>
      <c r="G31" s="384">
        <f>'Annual GSTR 3B &amp; 1 Compare'!E59</f>
        <v>0</v>
      </c>
      <c r="H31" s="384">
        <f>'Annual GSTR 3B &amp; 1 Compare'!F59</f>
        <v>0</v>
      </c>
      <c r="I31" s="384">
        <f>'Annual GSTR 3B &amp; 1 Compare'!G59</f>
        <v>0</v>
      </c>
    </row>
    <row r="32" spans="1:9" ht="15" customHeight="1">
      <c r="A32" s="259" t="s">
        <v>141</v>
      </c>
      <c r="B32" s="849" t="s">
        <v>167</v>
      </c>
      <c r="C32" s="855"/>
      <c r="D32" s="855"/>
      <c r="E32" s="332">
        <f>'Annual GSTR 3B &amp; 1 Compare'!H56</f>
        <v>0</v>
      </c>
      <c r="F32" s="272" t="s">
        <v>119</v>
      </c>
      <c r="G32" s="272" t="s">
        <v>119</v>
      </c>
      <c r="H32" s="272" t="s">
        <v>119</v>
      </c>
      <c r="I32" s="272" t="s">
        <v>119</v>
      </c>
    </row>
    <row r="33" spans="1:9" ht="15" customHeight="1">
      <c r="A33" s="259" t="s">
        <v>143</v>
      </c>
      <c r="B33" s="849" t="s">
        <v>168</v>
      </c>
      <c r="C33" s="855"/>
      <c r="D33" s="855"/>
      <c r="E33" s="332">
        <f>'Annual GSTR 3B &amp; 1 Compare'!H57</f>
        <v>0</v>
      </c>
      <c r="F33" s="272" t="s">
        <v>119</v>
      </c>
      <c r="G33" s="272" t="s">
        <v>119</v>
      </c>
      <c r="H33" s="272" t="s">
        <v>119</v>
      </c>
      <c r="I33" s="272" t="s">
        <v>119</v>
      </c>
    </row>
    <row r="34" spans="1:9" ht="15" customHeight="1">
      <c r="A34" s="259" t="s">
        <v>145</v>
      </c>
      <c r="B34" s="849" t="s">
        <v>169</v>
      </c>
      <c r="C34" s="855"/>
      <c r="D34" s="855"/>
      <c r="E34" s="332">
        <f>'Annual GSTR 3B &amp; 1 Compare'!H58</f>
        <v>0</v>
      </c>
      <c r="F34" s="272" t="s">
        <v>119</v>
      </c>
      <c r="G34" s="272" t="s">
        <v>119</v>
      </c>
      <c r="H34" s="272" t="s">
        <v>119</v>
      </c>
      <c r="I34" s="272" t="s">
        <v>119</v>
      </c>
    </row>
    <row r="35" spans="1:9" ht="15" customHeight="1">
      <c r="A35" s="259" t="s">
        <v>147</v>
      </c>
      <c r="B35" s="869" t="s">
        <v>170</v>
      </c>
      <c r="C35" s="855"/>
      <c r="D35" s="855"/>
      <c r="E35" s="268">
        <f>SUM(E29:E34)</f>
        <v>0</v>
      </c>
      <c r="F35" s="268">
        <f>SUM(F29:F34)</f>
        <v>0</v>
      </c>
      <c r="G35" s="268">
        <f>SUM(G29:G34)</f>
        <v>0</v>
      </c>
      <c r="H35" s="268">
        <f>SUM(H29:H34)</f>
        <v>0</v>
      </c>
      <c r="I35" s="268">
        <f>SUM(I29:I34)</f>
        <v>0</v>
      </c>
    </row>
    <row r="36" spans="1:9" ht="24" customHeight="1">
      <c r="A36" s="382" t="s">
        <v>149</v>
      </c>
      <c r="B36" s="851" t="s">
        <v>355</v>
      </c>
      <c r="C36" s="871"/>
      <c r="D36" s="860"/>
      <c r="E36" s="384">
        <f>'Annual GSTR 3B &amp; 1 Compare'!H60</f>
        <v>0</v>
      </c>
      <c r="F36" s="384" t="s">
        <v>119</v>
      </c>
      <c r="G36" s="384" t="s">
        <v>119</v>
      </c>
      <c r="H36" s="384" t="s">
        <v>119</v>
      </c>
      <c r="I36" s="384" t="s">
        <v>119</v>
      </c>
    </row>
    <row r="37" spans="1:9" ht="24" customHeight="1">
      <c r="A37" s="382" t="s">
        <v>151</v>
      </c>
      <c r="B37" s="851" t="s">
        <v>171</v>
      </c>
      <c r="C37" s="871"/>
      <c r="D37" s="860"/>
      <c r="E37" s="384">
        <f>'Annual GSTR 3B &amp; 1 Compare'!H61</f>
        <v>0</v>
      </c>
      <c r="F37" s="384" t="s">
        <v>119</v>
      </c>
      <c r="G37" s="384" t="s">
        <v>119</v>
      </c>
      <c r="H37" s="384" t="s">
        <v>119</v>
      </c>
      <c r="I37" s="384" t="s">
        <v>119</v>
      </c>
    </row>
    <row r="38" spans="1:9" ht="24" customHeight="1">
      <c r="A38" s="263" t="s">
        <v>153</v>
      </c>
      <c r="B38" s="851" t="s">
        <v>172</v>
      </c>
      <c r="C38" s="871"/>
      <c r="D38" s="860"/>
      <c r="E38" s="264">
        <f>'Annual GSTR 3B &amp; 1 Compare'!H62</f>
        <v>0</v>
      </c>
      <c r="F38" s="264" t="s">
        <v>119</v>
      </c>
      <c r="G38" s="264" t="s">
        <v>119</v>
      </c>
      <c r="H38" s="264" t="s">
        <v>119</v>
      </c>
      <c r="I38" s="264" t="s">
        <v>119</v>
      </c>
    </row>
    <row r="39" spans="1:9" ht="24" customHeight="1">
      <c r="A39" s="263" t="s">
        <v>155</v>
      </c>
      <c r="B39" s="851" t="s">
        <v>173</v>
      </c>
      <c r="C39" s="871"/>
      <c r="D39" s="860"/>
      <c r="E39" s="264">
        <f>'Annual GSTR 3B &amp; 1 Compare'!H63</f>
        <v>0</v>
      </c>
      <c r="F39" s="264"/>
      <c r="G39" s="264"/>
      <c r="H39" s="264"/>
      <c r="I39" s="264"/>
    </row>
    <row r="40" spans="1:9" ht="15" customHeight="1">
      <c r="A40" s="263" t="s">
        <v>157</v>
      </c>
      <c r="B40" s="861" t="s">
        <v>174</v>
      </c>
      <c r="C40" s="871"/>
      <c r="D40" s="860"/>
      <c r="E40" s="273">
        <f>SUM(E36:E39)</f>
        <v>0</v>
      </c>
      <c r="F40" s="273">
        <f>SUM(F36:F39)</f>
        <v>0</v>
      </c>
      <c r="G40" s="273">
        <f>SUM(G36:G39)</f>
        <v>0</v>
      </c>
      <c r="H40" s="273">
        <f>SUM(H36:H39)</f>
        <v>0</v>
      </c>
      <c r="I40" s="273">
        <f>SUM(I36:I39)</f>
        <v>0</v>
      </c>
    </row>
    <row r="41" spans="1:9" ht="24" customHeight="1">
      <c r="A41" s="382" t="s">
        <v>159</v>
      </c>
      <c r="B41" s="861" t="s">
        <v>175</v>
      </c>
      <c r="C41" s="871"/>
      <c r="D41" s="860"/>
      <c r="E41" s="391">
        <f>+E35+E40</f>
        <v>0</v>
      </c>
      <c r="F41" s="391">
        <f>+F35+F40</f>
        <v>0</v>
      </c>
      <c r="G41" s="391">
        <f>+G35+G40</f>
        <v>0</v>
      </c>
      <c r="H41" s="391">
        <f>+H35+H40</f>
        <v>0</v>
      </c>
      <c r="I41" s="391">
        <f>+I35+I40</f>
        <v>0</v>
      </c>
    </row>
    <row r="42" spans="1:9" ht="24" customHeight="1">
      <c r="A42" s="382" t="s">
        <v>161</v>
      </c>
      <c r="B42" s="861" t="s">
        <v>176</v>
      </c>
      <c r="C42" s="871"/>
      <c r="D42" s="860"/>
      <c r="E42" s="391">
        <f>+E27+E41-E20</f>
        <v>0</v>
      </c>
      <c r="F42" s="391">
        <f>+F27+F41-F20</f>
        <v>0</v>
      </c>
      <c r="G42" s="391">
        <f>+G27+G41-G20</f>
        <v>0</v>
      </c>
      <c r="H42" s="391">
        <f>+H27+H41-H20</f>
        <v>0</v>
      </c>
      <c r="I42" s="391">
        <f>+I27+I41-I20</f>
        <v>0</v>
      </c>
    </row>
    <row r="43" spans="1:9" ht="15" customHeight="1">
      <c r="A43" s="260" t="s">
        <v>177</v>
      </c>
      <c r="B43" s="832" t="s">
        <v>178</v>
      </c>
      <c r="C43" s="832"/>
      <c r="D43" s="832"/>
      <c r="E43" s="832"/>
      <c r="F43" s="832"/>
      <c r="G43" s="832"/>
      <c r="H43" s="873"/>
      <c r="I43" s="873"/>
    </row>
    <row r="44" spans="1:9" ht="15" customHeight="1">
      <c r="A44" s="847" t="s">
        <v>119</v>
      </c>
      <c r="B44" s="843" t="s">
        <v>179</v>
      </c>
      <c r="C44" s="843"/>
      <c r="D44" s="843"/>
      <c r="E44" s="261" t="s">
        <v>180</v>
      </c>
      <c r="F44" s="261" t="s">
        <v>130</v>
      </c>
      <c r="G44" s="261" t="s">
        <v>131</v>
      </c>
      <c r="H44" s="261" t="s">
        <v>132</v>
      </c>
      <c r="I44" s="261" t="s">
        <v>133</v>
      </c>
    </row>
    <row r="45" spans="1:9" ht="15" customHeight="1">
      <c r="A45" s="848"/>
      <c r="B45" s="843">
        <v>1</v>
      </c>
      <c r="C45" s="843"/>
      <c r="D45" s="843"/>
      <c r="E45" s="261">
        <v>2</v>
      </c>
      <c r="F45" s="261">
        <v>3</v>
      </c>
      <c r="G45" s="261">
        <v>4</v>
      </c>
      <c r="H45" s="261">
        <v>5</v>
      </c>
      <c r="I45" s="261">
        <v>6</v>
      </c>
    </row>
    <row r="46" spans="1:9" ht="15" customHeight="1">
      <c r="A46" s="269">
        <v>6</v>
      </c>
      <c r="B46" s="872" t="s">
        <v>181</v>
      </c>
      <c r="C46" s="872"/>
      <c r="D46" s="872"/>
      <c r="E46" s="872"/>
      <c r="F46" s="872"/>
      <c r="G46" s="872"/>
      <c r="H46" s="872"/>
      <c r="I46" s="872"/>
    </row>
    <row r="47" spans="1:9" ht="24" customHeight="1">
      <c r="A47" s="382" t="s">
        <v>135</v>
      </c>
      <c r="B47" s="851" t="s">
        <v>182</v>
      </c>
      <c r="C47" s="852"/>
      <c r="D47" s="852"/>
      <c r="E47" s="853"/>
      <c r="F47" s="396">
        <f>+'GSTR 3B Monthly Summary'!K34</f>
        <v>0</v>
      </c>
      <c r="G47" s="396">
        <f>+'GSTR 3B Monthly Summary'!S34</f>
        <v>0</v>
      </c>
      <c r="H47" s="396">
        <f>+'GSTR 3B Monthly Summary'!C34</f>
        <v>0</v>
      </c>
      <c r="I47" s="390"/>
    </row>
    <row r="48" spans="1:9" ht="15" customHeight="1">
      <c r="A48" s="850" t="s">
        <v>137</v>
      </c>
      <c r="B48" s="849" t="s">
        <v>183</v>
      </c>
      <c r="C48" s="855"/>
      <c r="D48" s="855"/>
      <c r="E48" s="274" t="s">
        <v>184</v>
      </c>
      <c r="F48" s="267"/>
      <c r="G48" s="267"/>
      <c r="H48" s="267"/>
      <c r="I48" s="267"/>
    </row>
    <row r="49" spans="1:9" ht="15" customHeight="1">
      <c r="A49" s="850"/>
      <c r="B49" s="849"/>
      <c r="C49" s="855"/>
      <c r="D49" s="855"/>
      <c r="E49" s="274" t="s">
        <v>185</v>
      </c>
      <c r="F49" s="267"/>
      <c r="G49" s="267"/>
      <c r="H49" s="267"/>
      <c r="I49" s="267"/>
    </row>
    <row r="50" spans="1:9" ht="15" customHeight="1">
      <c r="A50" s="850"/>
      <c r="B50" s="849"/>
      <c r="C50" s="855"/>
      <c r="D50" s="855"/>
      <c r="E50" s="274" t="s">
        <v>186</v>
      </c>
      <c r="F50" s="267"/>
      <c r="G50" s="267"/>
      <c r="H50" s="267"/>
      <c r="I50" s="267"/>
    </row>
    <row r="51" spans="1:9" ht="15" customHeight="1">
      <c r="A51" s="850" t="s">
        <v>139</v>
      </c>
      <c r="B51" s="849" t="s">
        <v>187</v>
      </c>
      <c r="C51" s="855"/>
      <c r="D51" s="855"/>
      <c r="E51" s="274" t="s">
        <v>184</v>
      </c>
      <c r="F51" s="267"/>
      <c r="G51" s="267"/>
      <c r="H51" s="267"/>
      <c r="I51" s="267"/>
    </row>
    <row r="52" spans="1:9" ht="15" customHeight="1">
      <c r="A52" s="850"/>
      <c r="B52" s="849"/>
      <c r="C52" s="855"/>
      <c r="D52" s="855"/>
      <c r="E52" s="274" t="s">
        <v>185</v>
      </c>
      <c r="F52" s="267"/>
      <c r="G52" s="267"/>
      <c r="H52" s="267"/>
      <c r="I52" s="267"/>
    </row>
    <row r="53" spans="1:9" ht="15" customHeight="1">
      <c r="A53" s="850"/>
      <c r="B53" s="849"/>
      <c r="C53" s="855"/>
      <c r="D53" s="855"/>
      <c r="E53" s="274" t="s">
        <v>186</v>
      </c>
      <c r="F53" s="267"/>
      <c r="G53" s="267"/>
      <c r="H53" s="267"/>
      <c r="I53" s="267"/>
    </row>
    <row r="54" spans="1:9" ht="15" customHeight="1">
      <c r="A54" s="850" t="s">
        <v>141</v>
      </c>
      <c r="B54" s="849" t="s">
        <v>188</v>
      </c>
      <c r="C54" s="855"/>
      <c r="D54" s="855"/>
      <c r="E54" s="274" t="s">
        <v>184</v>
      </c>
      <c r="F54" s="267"/>
      <c r="G54" s="267"/>
      <c r="H54" s="267"/>
      <c r="I54" s="267"/>
    </row>
    <row r="55" spans="1:9" ht="15" customHeight="1">
      <c r="A55" s="850"/>
      <c r="B55" s="849"/>
      <c r="C55" s="855"/>
      <c r="D55" s="855"/>
      <c r="E55" s="274" t="s">
        <v>185</v>
      </c>
      <c r="F55" s="267"/>
      <c r="G55" s="267"/>
      <c r="H55" s="267"/>
      <c r="I55" s="267"/>
    </row>
    <row r="56" spans="1:9" ht="15" customHeight="1">
      <c r="A56" s="850"/>
      <c r="B56" s="849"/>
      <c r="C56" s="855"/>
      <c r="D56" s="855"/>
      <c r="E56" s="274" t="s">
        <v>186</v>
      </c>
      <c r="F56" s="267"/>
      <c r="G56" s="267"/>
      <c r="H56" s="267"/>
      <c r="I56" s="267"/>
    </row>
    <row r="57" spans="1:9" ht="15" customHeight="1">
      <c r="A57" s="850" t="s">
        <v>143</v>
      </c>
      <c r="B57" s="849" t="s">
        <v>189</v>
      </c>
      <c r="C57" s="855"/>
      <c r="D57" s="855"/>
      <c r="E57" s="274" t="s">
        <v>184</v>
      </c>
      <c r="F57" s="368" t="s">
        <v>119</v>
      </c>
      <c r="G57" s="368" t="s">
        <v>119</v>
      </c>
      <c r="H57" s="271"/>
      <c r="I57" s="271"/>
    </row>
    <row r="58" spans="1:9" ht="15" customHeight="1">
      <c r="A58" s="850"/>
      <c r="B58" s="849"/>
      <c r="C58" s="855"/>
      <c r="D58" s="855"/>
      <c r="E58" s="274" t="s">
        <v>185</v>
      </c>
      <c r="F58" s="368" t="s">
        <v>119</v>
      </c>
      <c r="G58" s="368" t="s">
        <v>119</v>
      </c>
      <c r="H58" s="271"/>
      <c r="I58" s="271"/>
    </row>
    <row r="59" spans="1:9" ht="15" customHeight="1">
      <c r="A59" s="263" t="s">
        <v>145</v>
      </c>
      <c r="B59" s="851" t="s">
        <v>190</v>
      </c>
      <c r="C59" s="871"/>
      <c r="D59" s="871"/>
      <c r="E59" s="860"/>
      <c r="F59" s="368" t="s">
        <v>119</v>
      </c>
      <c r="G59" s="368" t="s">
        <v>119</v>
      </c>
      <c r="H59" s="271"/>
      <c r="I59" s="271"/>
    </row>
    <row r="60" spans="1:9" ht="15" customHeight="1">
      <c r="A60" s="259" t="s">
        <v>147</v>
      </c>
      <c r="B60" s="849" t="s">
        <v>191</v>
      </c>
      <c r="C60" s="849"/>
      <c r="D60" s="855"/>
      <c r="E60" s="855"/>
      <c r="F60" s="271"/>
      <c r="G60" s="271"/>
      <c r="H60" s="271"/>
      <c r="I60" s="271"/>
    </row>
    <row r="61" spans="1:9" ht="24" customHeight="1">
      <c r="A61" s="382" t="s">
        <v>149</v>
      </c>
      <c r="B61" s="851" t="s">
        <v>192</v>
      </c>
      <c r="C61" s="852"/>
      <c r="D61" s="871"/>
      <c r="E61" s="860"/>
      <c r="F61" s="384"/>
      <c r="G61" s="384"/>
      <c r="H61" s="384"/>
      <c r="I61" s="384"/>
    </row>
    <row r="62" spans="1:9" ht="15" customHeight="1">
      <c r="A62" s="259" t="s">
        <v>193</v>
      </c>
      <c r="B62" s="869" t="s">
        <v>194</v>
      </c>
      <c r="C62" s="869"/>
      <c r="D62" s="855"/>
      <c r="E62" s="855"/>
      <c r="F62" s="268">
        <f>SUM(F48:F61)</f>
        <v>0</v>
      </c>
      <c r="G62" s="268">
        <f>SUM(G48:G61)</f>
        <v>0</v>
      </c>
      <c r="H62" s="268">
        <f>SUM(H48:H61)</f>
        <v>0</v>
      </c>
      <c r="I62" s="268">
        <f>SUM(I48:I61)</f>
        <v>0</v>
      </c>
    </row>
    <row r="63" spans="1:9" ht="15" customHeight="1">
      <c r="A63" s="259" t="s">
        <v>195</v>
      </c>
      <c r="B63" s="869" t="s">
        <v>196</v>
      </c>
      <c r="C63" s="869"/>
      <c r="D63" s="855"/>
      <c r="E63" s="855"/>
      <c r="F63" s="369">
        <f>IF(ISERROR(F47-F62)=TRUE,"Fill Online Value in F60",F47-F62)</f>
        <v>0</v>
      </c>
      <c r="G63" s="369">
        <f>IF(ISERROR(G47-G62)=TRUE,"Fill Online Value in G60",G47-G62)</f>
        <v>0</v>
      </c>
      <c r="H63" s="369">
        <f>IF(ISERROR(H47-H62)=TRUE,"Fill Online Value in H60",H47-H62)</f>
        <v>0</v>
      </c>
      <c r="I63" s="369">
        <f>IF(ISERROR(I47-I62)=TRUE,"Fill Online Value in I60",I47-I62)</f>
        <v>0</v>
      </c>
    </row>
    <row r="64" spans="1:9" ht="15" customHeight="1">
      <c r="A64" s="263" t="s">
        <v>197</v>
      </c>
      <c r="B64" s="851" t="s">
        <v>198</v>
      </c>
      <c r="C64" s="852"/>
      <c r="D64" s="871"/>
      <c r="E64" s="860"/>
      <c r="F64" s="334"/>
      <c r="G64" s="334"/>
      <c r="H64" s="334"/>
      <c r="I64" s="368" t="s">
        <v>119</v>
      </c>
    </row>
    <row r="65" spans="1:9" ht="15" customHeight="1">
      <c r="A65" s="259" t="s">
        <v>199</v>
      </c>
      <c r="B65" s="849" t="s">
        <v>200</v>
      </c>
      <c r="C65" s="849"/>
      <c r="D65" s="855"/>
      <c r="E65" s="855"/>
      <c r="F65" s="271"/>
      <c r="G65" s="271"/>
      <c r="H65" s="271"/>
      <c r="I65" s="368" t="s">
        <v>119</v>
      </c>
    </row>
    <row r="66" spans="1:9" ht="15" customHeight="1">
      <c r="A66" s="259" t="s">
        <v>159</v>
      </c>
      <c r="B66" s="869" t="s">
        <v>201</v>
      </c>
      <c r="C66" s="869"/>
      <c r="D66" s="855"/>
      <c r="E66" s="855"/>
      <c r="F66" s="275"/>
      <c r="G66" s="275"/>
      <c r="H66" s="275"/>
      <c r="I66" s="275"/>
    </row>
    <row r="67" spans="1:9" ht="15" customHeight="1">
      <c r="A67" s="259" t="s">
        <v>203</v>
      </c>
      <c r="B67" s="869" t="s">
        <v>204</v>
      </c>
      <c r="C67" s="869"/>
      <c r="D67" s="855"/>
      <c r="E67" s="855"/>
      <c r="F67" s="369">
        <f>SUM(F64:F66)</f>
        <v>0</v>
      </c>
      <c r="G67" s="369">
        <f t="shared" ref="G67:I67" si="0">SUM(G64:G66)</f>
        <v>0</v>
      </c>
      <c r="H67" s="369">
        <f t="shared" si="0"/>
        <v>0</v>
      </c>
      <c r="I67" s="369">
        <f t="shared" si="0"/>
        <v>0</v>
      </c>
    </row>
    <row r="68" spans="1:9" ht="15" customHeight="1">
      <c r="A68" s="259" t="s">
        <v>205</v>
      </c>
      <c r="B68" s="869" t="s">
        <v>206</v>
      </c>
      <c r="C68" s="869"/>
      <c r="D68" s="855"/>
      <c r="E68" s="855"/>
      <c r="F68" s="369">
        <f>+F62+F67</f>
        <v>0</v>
      </c>
      <c r="G68" s="369">
        <f t="shared" ref="G68:I68" si="1">+G62+G67</f>
        <v>0</v>
      </c>
      <c r="H68" s="369">
        <f t="shared" si="1"/>
        <v>0</v>
      </c>
      <c r="I68" s="369">
        <f t="shared" si="1"/>
        <v>0</v>
      </c>
    </row>
    <row r="69" spans="1:9" ht="15" customHeight="1">
      <c r="A69" s="269">
        <v>7</v>
      </c>
      <c r="B69" s="872" t="s">
        <v>207</v>
      </c>
      <c r="C69" s="872"/>
      <c r="D69" s="872"/>
      <c r="E69" s="872"/>
      <c r="F69" s="872"/>
      <c r="G69" s="872"/>
      <c r="H69" s="872"/>
      <c r="I69" s="872"/>
    </row>
    <row r="70" spans="1:9" ht="15" customHeight="1">
      <c r="A70" s="259" t="s">
        <v>135</v>
      </c>
      <c r="B70" s="849" t="s">
        <v>208</v>
      </c>
      <c r="C70" s="849"/>
      <c r="D70" s="849"/>
      <c r="E70" s="849"/>
      <c r="F70" s="271"/>
      <c r="G70" s="271"/>
      <c r="H70" s="271"/>
      <c r="I70" s="271"/>
    </row>
    <row r="71" spans="1:9" ht="15" customHeight="1">
      <c r="A71" s="259" t="s">
        <v>137</v>
      </c>
      <c r="B71" s="849" t="s">
        <v>209</v>
      </c>
      <c r="C71" s="849"/>
      <c r="D71" s="855"/>
      <c r="E71" s="855"/>
      <c r="F71" s="271"/>
      <c r="G71" s="271"/>
      <c r="H71" s="271"/>
      <c r="I71" s="271"/>
    </row>
    <row r="72" spans="1:9" ht="15" customHeight="1">
      <c r="A72" s="259" t="s">
        <v>139</v>
      </c>
      <c r="B72" s="849" t="s">
        <v>210</v>
      </c>
      <c r="C72" s="849"/>
      <c r="D72" s="855"/>
      <c r="E72" s="855"/>
      <c r="F72" s="271"/>
      <c r="G72" s="271"/>
      <c r="H72" s="271"/>
      <c r="I72" s="271"/>
    </row>
    <row r="73" spans="1:9" ht="15" customHeight="1">
      <c r="A73" s="259" t="s">
        <v>141</v>
      </c>
      <c r="B73" s="849" t="s">
        <v>211</v>
      </c>
      <c r="C73" s="849"/>
      <c r="D73" s="855"/>
      <c r="E73" s="855"/>
      <c r="F73" s="271"/>
      <c r="G73" s="271"/>
      <c r="H73" s="271"/>
      <c r="I73" s="271"/>
    </row>
    <row r="74" spans="1:9" ht="15" customHeight="1">
      <c r="A74" s="259" t="s">
        <v>143</v>
      </c>
      <c r="B74" s="849" t="s">
        <v>212</v>
      </c>
      <c r="C74" s="849"/>
      <c r="D74" s="855"/>
      <c r="E74" s="855"/>
      <c r="F74" s="271"/>
      <c r="G74" s="271"/>
      <c r="H74" s="271"/>
      <c r="I74" s="271"/>
    </row>
    <row r="75" spans="1:9" ht="15" customHeight="1">
      <c r="A75" s="259" t="s">
        <v>145</v>
      </c>
      <c r="B75" s="849" t="s">
        <v>213</v>
      </c>
      <c r="C75" s="849"/>
      <c r="D75" s="855"/>
      <c r="E75" s="855"/>
      <c r="F75" s="271"/>
      <c r="G75" s="271"/>
      <c r="H75" s="271"/>
      <c r="I75" s="271"/>
    </row>
    <row r="76" spans="1:9" ht="15" customHeight="1">
      <c r="A76" s="259" t="s">
        <v>147</v>
      </c>
      <c r="B76" s="849" t="s">
        <v>214</v>
      </c>
      <c r="C76" s="849"/>
      <c r="D76" s="855"/>
      <c r="E76" s="855"/>
      <c r="F76" s="271"/>
      <c r="G76" s="271"/>
      <c r="H76" s="271"/>
      <c r="I76" s="271"/>
    </row>
    <row r="77" spans="1:9" ht="15" customHeight="1">
      <c r="A77" s="259" t="s">
        <v>149</v>
      </c>
      <c r="B77" s="849" t="s">
        <v>215</v>
      </c>
      <c r="C77" s="849"/>
      <c r="D77" s="855"/>
      <c r="E77" s="855"/>
      <c r="F77" s="271"/>
      <c r="G77" s="271"/>
      <c r="H77" s="271"/>
      <c r="I77" s="271"/>
    </row>
    <row r="78" spans="1:9" ht="15" customHeight="1">
      <c r="A78" s="259" t="s">
        <v>151</v>
      </c>
      <c r="B78" s="869" t="s">
        <v>216</v>
      </c>
      <c r="C78" s="869"/>
      <c r="D78" s="855"/>
      <c r="E78" s="855"/>
      <c r="F78" s="369">
        <f>SUM(F70:F77)</f>
        <v>0</v>
      </c>
      <c r="G78" s="369">
        <f t="shared" ref="G78:I78" si="2">SUM(G70:G77)</f>
        <v>0</v>
      </c>
      <c r="H78" s="369">
        <f t="shared" si="2"/>
        <v>0</v>
      </c>
      <c r="I78" s="369">
        <f t="shared" si="2"/>
        <v>0</v>
      </c>
    </row>
    <row r="79" spans="1:9" ht="15" customHeight="1">
      <c r="A79" s="259" t="s">
        <v>153</v>
      </c>
      <c r="B79" s="869" t="s">
        <v>217</v>
      </c>
      <c r="C79" s="869"/>
      <c r="D79" s="855"/>
      <c r="E79" s="855"/>
      <c r="F79" s="369">
        <f>+F68-F78</f>
        <v>0</v>
      </c>
      <c r="G79" s="369">
        <f t="shared" ref="G79:I79" si="3">+G68-G78</f>
        <v>0</v>
      </c>
      <c r="H79" s="369">
        <f t="shared" si="3"/>
        <v>0</v>
      </c>
      <c r="I79" s="369">
        <f t="shared" si="3"/>
        <v>0</v>
      </c>
    </row>
    <row r="80" spans="1:9" ht="15" customHeight="1">
      <c r="A80" s="269">
        <v>8</v>
      </c>
      <c r="B80" s="870" t="s">
        <v>218</v>
      </c>
      <c r="C80" s="870"/>
      <c r="D80" s="870"/>
      <c r="E80" s="870"/>
      <c r="F80" s="870"/>
      <c r="G80" s="870"/>
      <c r="H80" s="855"/>
      <c r="I80" s="855"/>
    </row>
    <row r="81" spans="1:10" ht="15" customHeight="1">
      <c r="A81" s="259" t="s">
        <v>135</v>
      </c>
      <c r="B81" s="849" t="s">
        <v>284</v>
      </c>
      <c r="C81" s="849"/>
      <c r="D81" s="849"/>
      <c r="E81" s="849"/>
      <c r="F81" s="267"/>
      <c r="G81" s="267"/>
      <c r="H81" s="267"/>
      <c r="I81" s="267"/>
      <c r="J81" s="257" t="s">
        <v>353</v>
      </c>
    </row>
    <row r="82" spans="1:10" ht="15" customHeight="1">
      <c r="A82" s="259" t="s">
        <v>137</v>
      </c>
      <c r="B82" s="849" t="s">
        <v>219</v>
      </c>
      <c r="C82" s="849"/>
      <c r="D82" s="855"/>
      <c r="E82" s="855"/>
      <c r="F82" s="267">
        <f>+F48+F49+F50+F61</f>
        <v>0</v>
      </c>
      <c r="G82" s="267">
        <f>+G48+G49+G50+G61</f>
        <v>0</v>
      </c>
      <c r="H82" s="267">
        <f>+H48+H49+H50+H61</f>
        <v>0</v>
      </c>
      <c r="I82" s="267">
        <f>+I48+I49+I50+I61</f>
        <v>0</v>
      </c>
    </row>
    <row r="83" spans="1:10" ht="48" customHeight="1">
      <c r="A83" s="382" t="s">
        <v>139</v>
      </c>
      <c r="B83" s="851" t="s">
        <v>220</v>
      </c>
      <c r="C83" s="852"/>
      <c r="D83" s="852"/>
      <c r="E83" s="860"/>
      <c r="F83" s="384">
        <f>+'Next FY Claimed Data'!J34</f>
        <v>0</v>
      </c>
      <c r="G83" s="384">
        <f>+'Next FY Claimed Data'!K34</f>
        <v>0</v>
      </c>
      <c r="H83" s="384">
        <f>+'Next FY Claimed Data'!L34</f>
        <v>0</v>
      </c>
      <c r="I83" s="384"/>
    </row>
    <row r="84" spans="1:10" ht="15" customHeight="1">
      <c r="A84" s="259" t="s">
        <v>141</v>
      </c>
      <c r="B84" s="849" t="s">
        <v>221</v>
      </c>
      <c r="C84" s="849"/>
      <c r="D84" s="849"/>
      <c r="E84" s="855"/>
      <c r="F84" s="267">
        <f>IF(ISERROR(F81-(F82+F83))=TRUE,"Fill Online Data in F96",F81-(F82+F83))</f>
        <v>0</v>
      </c>
      <c r="G84" s="267">
        <f>IF(ISERROR(G81-(G82+G83))=TRUE,"Fill Online Data in F96",G81-(G82+G83))</f>
        <v>0</v>
      </c>
      <c r="H84" s="267">
        <f>IF(ISERROR(H81-(H82+H83))=TRUE,"Fill Online Data in F96",H81-(H82+H83))</f>
        <v>0</v>
      </c>
      <c r="I84" s="267">
        <f>IF(ISERROR(I81-(I82+I83))=TRUE,"Fill Online Data in F96",I81-(I82+I83))</f>
        <v>0</v>
      </c>
    </row>
    <row r="85" spans="1:10" ht="15" customHeight="1">
      <c r="A85" s="259" t="s">
        <v>143</v>
      </c>
      <c r="B85" s="849" t="s">
        <v>222</v>
      </c>
      <c r="C85" s="849"/>
      <c r="D85" s="849"/>
      <c r="E85" s="855"/>
      <c r="F85" s="267"/>
      <c r="G85" s="267"/>
      <c r="H85" s="267"/>
      <c r="I85" s="267"/>
    </row>
    <row r="86" spans="1:10" ht="15" customHeight="1">
      <c r="A86" s="259" t="s">
        <v>145</v>
      </c>
      <c r="B86" s="849" t="s">
        <v>223</v>
      </c>
      <c r="C86" s="849"/>
      <c r="D86" s="849"/>
      <c r="E86" s="855"/>
      <c r="F86" s="267"/>
      <c r="G86" s="267"/>
      <c r="H86" s="267"/>
      <c r="I86" s="267"/>
    </row>
    <row r="87" spans="1:10" ht="15" customHeight="1">
      <c r="A87" s="263" t="s">
        <v>147</v>
      </c>
      <c r="B87" s="851" t="s">
        <v>224</v>
      </c>
      <c r="C87" s="852"/>
      <c r="D87" s="852"/>
      <c r="E87" s="860"/>
      <c r="F87" s="267"/>
      <c r="G87" s="267"/>
      <c r="H87" s="267"/>
      <c r="I87" s="267"/>
    </row>
    <row r="88" spans="1:10" ht="15" customHeight="1">
      <c r="A88" s="263" t="s">
        <v>149</v>
      </c>
      <c r="B88" s="851" t="s">
        <v>225</v>
      </c>
      <c r="C88" s="852"/>
      <c r="D88" s="852"/>
      <c r="E88" s="860"/>
      <c r="F88" s="267"/>
      <c r="G88" s="334"/>
      <c r="H88" s="334"/>
      <c r="I88" s="334"/>
    </row>
    <row r="89" spans="1:10" ht="15" customHeight="1">
      <c r="A89" s="259" t="s">
        <v>151</v>
      </c>
      <c r="B89" s="849" t="s">
        <v>226</v>
      </c>
      <c r="C89" s="849"/>
      <c r="D89" s="849"/>
      <c r="E89" s="855"/>
      <c r="F89" s="267">
        <f>+F87-F88</f>
        <v>0</v>
      </c>
      <c r="G89" s="267">
        <f t="shared" ref="G89:I89" si="4">+G87-G88</f>
        <v>0</v>
      </c>
      <c r="H89" s="267">
        <f t="shared" si="4"/>
        <v>0</v>
      </c>
      <c r="I89" s="267">
        <f t="shared" si="4"/>
        <v>0</v>
      </c>
    </row>
    <row r="90" spans="1:10" ht="24" customHeight="1">
      <c r="A90" s="263" t="s">
        <v>153</v>
      </c>
      <c r="B90" s="851" t="s">
        <v>227</v>
      </c>
      <c r="C90" s="852"/>
      <c r="D90" s="852"/>
      <c r="E90" s="860"/>
      <c r="F90" s="334"/>
      <c r="G90" s="334"/>
      <c r="H90" s="334"/>
      <c r="I90" s="334"/>
    </row>
    <row r="91" spans="1:10" ht="15" customHeight="1">
      <c r="A91" s="263" t="s">
        <v>155</v>
      </c>
      <c r="B91" s="861" t="s">
        <v>228</v>
      </c>
      <c r="C91" s="862"/>
      <c r="D91" s="862"/>
      <c r="E91" s="860"/>
      <c r="F91" s="267">
        <f>+F85+F86+F90</f>
        <v>0</v>
      </c>
      <c r="G91" s="267">
        <f t="shared" ref="G91:I91" si="5">+G85+G86+G90</f>
        <v>0</v>
      </c>
      <c r="H91" s="267">
        <f t="shared" si="5"/>
        <v>0</v>
      </c>
      <c r="I91" s="267">
        <f t="shared" si="5"/>
        <v>0</v>
      </c>
    </row>
    <row r="92" spans="1:10" ht="15" customHeight="1">
      <c r="A92" s="276" t="s">
        <v>229</v>
      </c>
      <c r="B92" s="863" t="s">
        <v>230</v>
      </c>
      <c r="C92" s="864"/>
      <c r="D92" s="864"/>
      <c r="E92" s="864"/>
      <c r="F92" s="864"/>
      <c r="G92" s="864"/>
      <c r="H92" s="864"/>
      <c r="I92" s="865"/>
    </row>
    <row r="93" spans="1:10" ht="15" customHeight="1">
      <c r="A93" s="866">
        <v>9</v>
      </c>
      <c r="B93" s="843" t="s">
        <v>179</v>
      </c>
      <c r="C93" s="843"/>
      <c r="D93" s="868" t="s">
        <v>231</v>
      </c>
      <c r="E93" s="868" t="s">
        <v>232</v>
      </c>
      <c r="F93" s="843" t="s">
        <v>233</v>
      </c>
      <c r="G93" s="843"/>
      <c r="H93" s="843"/>
      <c r="I93" s="843"/>
    </row>
    <row r="94" spans="1:10" ht="15" customHeight="1">
      <c r="A94" s="867"/>
      <c r="B94" s="843"/>
      <c r="C94" s="843"/>
      <c r="D94" s="868"/>
      <c r="E94" s="868"/>
      <c r="F94" s="261" t="s">
        <v>130</v>
      </c>
      <c r="G94" s="261" t="s">
        <v>131</v>
      </c>
      <c r="H94" s="261" t="s">
        <v>132</v>
      </c>
      <c r="I94" s="261" t="s">
        <v>133</v>
      </c>
    </row>
    <row r="95" spans="1:10" ht="15" customHeight="1">
      <c r="A95" s="277" t="s">
        <v>119</v>
      </c>
      <c r="B95" s="840">
        <v>1</v>
      </c>
      <c r="C95" s="842"/>
      <c r="D95" s="261">
        <v>2</v>
      </c>
      <c r="E95" s="261">
        <v>3</v>
      </c>
      <c r="F95" s="261">
        <v>4</v>
      </c>
      <c r="G95" s="261">
        <v>5</v>
      </c>
      <c r="H95" s="261">
        <v>6</v>
      </c>
      <c r="I95" s="261">
        <v>7</v>
      </c>
    </row>
    <row r="96" spans="1:10" ht="15" customHeight="1">
      <c r="A96" s="277" t="s">
        <v>119</v>
      </c>
      <c r="B96" s="849" t="s">
        <v>132</v>
      </c>
      <c r="C96" s="849"/>
      <c r="D96" s="267">
        <f>'Annual GSTR 3B &amp; 1 Compare'!C91</f>
        <v>0</v>
      </c>
      <c r="E96" s="267">
        <f>'Annual GSTR 3B &amp; 1 Compare'!H91</f>
        <v>0</v>
      </c>
      <c r="F96" s="267">
        <f>'Annual GSTR 3B &amp; 1 Compare'!E91</f>
        <v>0</v>
      </c>
      <c r="G96" s="267">
        <f>'Annual GSTR 3B &amp; 1 Compare'!F91</f>
        <v>0</v>
      </c>
      <c r="H96" s="267">
        <f>'Annual GSTR 3B &amp; 1 Compare'!D91</f>
        <v>0</v>
      </c>
      <c r="I96" s="272" t="s">
        <v>119</v>
      </c>
    </row>
    <row r="97" spans="1:9" ht="15" customHeight="1">
      <c r="A97" s="277" t="s">
        <v>119</v>
      </c>
      <c r="B97" s="849" t="s">
        <v>130</v>
      </c>
      <c r="C97" s="849"/>
      <c r="D97" s="267">
        <f>'Annual GSTR 3B &amp; 1 Compare'!C93</f>
        <v>0</v>
      </c>
      <c r="E97" s="267">
        <f>'Annual GSTR 3B &amp; 1 Compare'!H93</f>
        <v>0</v>
      </c>
      <c r="F97" s="267">
        <f>'Annual GSTR 3B &amp; 1 Compare'!E93</f>
        <v>0</v>
      </c>
      <c r="G97" s="272" t="s">
        <v>119</v>
      </c>
      <c r="H97" s="267">
        <f>'Annual GSTR 3B &amp; 1 Compare'!D93</f>
        <v>0</v>
      </c>
      <c r="I97" s="272" t="s">
        <v>119</v>
      </c>
    </row>
    <row r="98" spans="1:9" ht="15" customHeight="1">
      <c r="A98" s="277" t="s">
        <v>119</v>
      </c>
      <c r="B98" s="849" t="s">
        <v>234</v>
      </c>
      <c r="C98" s="855"/>
      <c r="D98" s="267">
        <f>'Annual GSTR 3B &amp; 1 Compare'!C94</f>
        <v>0</v>
      </c>
      <c r="E98" s="267">
        <f>'Annual GSTR 3B &amp; 1 Compare'!H94</f>
        <v>0</v>
      </c>
      <c r="F98" s="272" t="s">
        <v>119</v>
      </c>
      <c r="G98" s="267">
        <f>'Annual GSTR 3B &amp; 1 Compare'!F94</f>
        <v>0</v>
      </c>
      <c r="H98" s="267">
        <f>'Annual GSTR 3B &amp; 1 Compare'!D94</f>
        <v>0</v>
      </c>
      <c r="I98" s="272" t="s">
        <v>119</v>
      </c>
    </row>
    <row r="99" spans="1:9" ht="15" customHeight="1">
      <c r="A99" s="277" t="s">
        <v>119</v>
      </c>
      <c r="B99" s="849" t="s">
        <v>133</v>
      </c>
      <c r="C99" s="855"/>
      <c r="D99" s="267">
        <f>'Annual GSTR 3B &amp; 1 Compare'!C92</f>
        <v>0</v>
      </c>
      <c r="E99" s="267">
        <f>'Annual GSTR 3B &amp; 1 Compare'!H92</f>
        <v>0</v>
      </c>
      <c r="F99" s="272" t="s">
        <v>119</v>
      </c>
      <c r="G99" s="272" t="s">
        <v>119</v>
      </c>
      <c r="H99" s="272" t="s">
        <v>119</v>
      </c>
      <c r="I99" s="267">
        <f>'Annual GSTR 3B &amp; 1 Compare'!G92</f>
        <v>0</v>
      </c>
    </row>
    <row r="100" spans="1:9" ht="15" customHeight="1">
      <c r="A100" s="277" t="s">
        <v>119</v>
      </c>
      <c r="B100" s="849" t="s">
        <v>100</v>
      </c>
      <c r="C100" s="855"/>
      <c r="D100" s="267">
        <f>SUM('Annual GSTR 3B &amp; 1 Compare'!I91:I94)</f>
        <v>0</v>
      </c>
      <c r="E100" s="278">
        <f>SUM('Annual GSTR 3B &amp; 1 Compare'!I91:I94)</f>
        <v>0</v>
      </c>
      <c r="F100" s="272" t="s">
        <v>119</v>
      </c>
      <c r="G100" s="272" t="s">
        <v>119</v>
      </c>
      <c r="H100" s="272" t="s">
        <v>119</v>
      </c>
      <c r="I100" s="272" t="s">
        <v>119</v>
      </c>
    </row>
    <row r="101" spans="1:9" ht="15" customHeight="1">
      <c r="A101" s="277" t="s">
        <v>119</v>
      </c>
      <c r="B101" s="849" t="s">
        <v>235</v>
      </c>
      <c r="C101" s="855"/>
      <c r="D101" s="267">
        <f>SUM('Annual GSTR 3B &amp; 1 Compare'!J93:J94)</f>
        <v>0</v>
      </c>
      <c r="E101" s="278">
        <f>SUM('Annual GSTR 3B &amp; 1 Compare'!J93:J94)</f>
        <v>0</v>
      </c>
      <c r="F101" s="272" t="s">
        <v>119</v>
      </c>
      <c r="G101" s="272" t="s">
        <v>119</v>
      </c>
      <c r="H101" s="272" t="s">
        <v>119</v>
      </c>
      <c r="I101" s="272" t="s">
        <v>119</v>
      </c>
    </row>
    <row r="102" spans="1:9" ht="15" customHeight="1">
      <c r="A102" s="277" t="s">
        <v>119</v>
      </c>
      <c r="B102" s="849" t="s">
        <v>236</v>
      </c>
      <c r="C102" s="855"/>
      <c r="D102" s="333"/>
      <c r="E102" s="333"/>
      <c r="F102" s="272" t="s">
        <v>119</v>
      </c>
      <c r="G102" s="272" t="s">
        <v>119</v>
      </c>
      <c r="H102" s="272" t="s">
        <v>119</v>
      </c>
      <c r="I102" s="272" t="s">
        <v>119</v>
      </c>
    </row>
    <row r="103" spans="1:9" ht="15" customHeight="1">
      <c r="A103" s="277" t="s">
        <v>119</v>
      </c>
      <c r="B103" s="849" t="s">
        <v>237</v>
      </c>
      <c r="C103" s="855"/>
      <c r="D103" s="333"/>
      <c r="E103" s="333"/>
      <c r="F103" s="272" t="s">
        <v>119</v>
      </c>
      <c r="G103" s="272" t="s">
        <v>119</v>
      </c>
      <c r="H103" s="272" t="s">
        <v>119</v>
      </c>
      <c r="I103" s="272" t="s">
        <v>119</v>
      </c>
    </row>
    <row r="104" spans="1:9" ht="15" customHeight="1">
      <c r="A104" s="856" t="s">
        <v>238</v>
      </c>
      <c r="B104" s="857" t="s">
        <v>239</v>
      </c>
      <c r="C104" s="858"/>
      <c r="D104" s="858"/>
      <c r="E104" s="858"/>
      <c r="F104" s="858"/>
      <c r="G104" s="858"/>
      <c r="H104" s="858"/>
      <c r="I104" s="859"/>
    </row>
    <row r="105" spans="1:9" ht="15" customHeight="1">
      <c r="A105" s="856"/>
      <c r="B105" s="832" t="s">
        <v>240</v>
      </c>
      <c r="C105" s="832"/>
      <c r="D105" s="832"/>
      <c r="E105" s="832"/>
      <c r="F105" s="832"/>
      <c r="G105" s="832"/>
      <c r="H105" s="832"/>
      <c r="I105" s="832"/>
    </row>
    <row r="106" spans="1:9" ht="15" customHeight="1">
      <c r="A106" s="847" t="s">
        <v>119</v>
      </c>
      <c r="B106" s="843" t="s">
        <v>179</v>
      </c>
      <c r="C106" s="843"/>
      <c r="D106" s="843"/>
      <c r="E106" s="261" t="s">
        <v>129</v>
      </c>
      <c r="F106" s="261" t="s">
        <v>130</v>
      </c>
      <c r="G106" s="261" t="s">
        <v>241</v>
      </c>
      <c r="H106" s="261" t="s">
        <v>132</v>
      </c>
      <c r="I106" s="261" t="s">
        <v>133</v>
      </c>
    </row>
    <row r="107" spans="1:9" ht="15" customHeight="1">
      <c r="A107" s="848"/>
      <c r="B107" s="840">
        <v>1</v>
      </c>
      <c r="C107" s="841"/>
      <c r="D107" s="842"/>
      <c r="E107" s="261">
        <v>2</v>
      </c>
      <c r="F107" s="261">
        <v>3</v>
      </c>
      <c r="G107" s="261">
        <v>4</v>
      </c>
      <c r="H107" s="261">
        <v>5</v>
      </c>
      <c r="I107" s="261">
        <v>6</v>
      </c>
    </row>
    <row r="108" spans="1:9" ht="24" customHeight="1">
      <c r="A108" s="389">
        <v>10</v>
      </c>
      <c r="B108" s="851" t="s">
        <v>242</v>
      </c>
      <c r="C108" s="852"/>
      <c r="D108" s="853"/>
      <c r="E108" s="397">
        <f>+'Next FY Claimed Data'!B17</f>
        <v>0</v>
      </c>
      <c r="F108" s="397">
        <f>+'Next FY Claimed Data'!C17</f>
        <v>0</v>
      </c>
      <c r="G108" s="397">
        <f>+'Next FY Claimed Data'!D17</f>
        <v>0</v>
      </c>
      <c r="H108" s="397">
        <f>+'Next FY Claimed Data'!E17</f>
        <v>0</v>
      </c>
      <c r="I108" s="388">
        <v>0</v>
      </c>
    </row>
    <row r="109" spans="1:9" ht="24" customHeight="1">
      <c r="A109" s="389">
        <v>11</v>
      </c>
      <c r="B109" s="851" t="s">
        <v>243</v>
      </c>
      <c r="C109" s="852"/>
      <c r="D109" s="853"/>
      <c r="E109" s="397">
        <f>+'Next FY Claimed Data'!I17</f>
        <v>0</v>
      </c>
      <c r="F109" s="397">
        <f>+'Next FY Claimed Data'!J17</f>
        <v>0</v>
      </c>
      <c r="G109" s="397">
        <f>+'Next FY Claimed Data'!K17</f>
        <v>0</v>
      </c>
      <c r="H109" s="397">
        <f>+'Next FY Claimed Data'!L17</f>
        <v>0</v>
      </c>
      <c r="I109" s="388">
        <f>+'Next FY Claimed Data'!M17</f>
        <v>0</v>
      </c>
    </row>
    <row r="110" spans="1:9" ht="24" customHeight="1">
      <c r="A110" s="389">
        <v>12</v>
      </c>
      <c r="B110" s="851" t="s">
        <v>244</v>
      </c>
      <c r="C110" s="852"/>
      <c r="D110" s="853"/>
      <c r="E110" s="398" t="s">
        <v>119</v>
      </c>
      <c r="F110" s="397">
        <f>+'Next FY Claimed Data'!C34</f>
        <v>0</v>
      </c>
      <c r="G110" s="397">
        <f>+'Next FY Claimed Data'!D34</f>
        <v>0</v>
      </c>
      <c r="H110" s="397">
        <f>+'Next FY Claimed Data'!E34</f>
        <v>0</v>
      </c>
      <c r="I110" s="388">
        <v>0</v>
      </c>
    </row>
    <row r="111" spans="1:9" ht="24" customHeight="1">
      <c r="A111" s="262">
        <v>13</v>
      </c>
      <c r="B111" s="851" t="s">
        <v>245</v>
      </c>
      <c r="C111" s="852"/>
      <c r="D111" s="853"/>
      <c r="E111" s="399" t="s">
        <v>119</v>
      </c>
      <c r="F111" s="400">
        <f>+'Next FY Claimed Data'!J34</f>
        <v>0</v>
      </c>
      <c r="G111" s="400">
        <f>+'Next FY Claimed Data'!K34</f>
        <v>0</v>
      </c>
      <c r="H111" s="400">
        <f>+'Next FY Claimed Data'!L34</f>
        <v>0</v>
      </c>
      <c r="I111" s="278">
        <v>0</v>
      </c>
    </row>
    <row r="112" spans="1:9" ht="15" customHeight="1">
      <c r="A112" s="260">
        <v>14</v>
      </c>
      <c r="B112" s="854" t="s">
        <v>246</v>
      </c>
      <c r="C112" s="854"/>
      <c r="D112" s="854"/>
      <c r="E112" s="854"/>
      <c r="F112" s="854"/>
      <c r="G112" s="854"/>
      <c r="H112" s="854"/>
      <c r="I112" s="854"/>
    </row>
    <row r="113" spans="1:9" ht="15" customHeight="1">
      <c r="A113" s="847" t="s">
        <v>119</v>
      </c>
      <c r="B113" s="843" t="s">
        <v>179</v>
      </c>
      <c r="C113" s="843"/>
      <c r="D113" s="843"/>
      <c r="E113" s="843"/>
      <c r="F113" s="843" t="s">
        <v>247</v>
      </c>
      <c r="G113" s="843"/>
      <c r="H113" s="843" t="s">
        <v>248</v>
      </c>
      <c r="I113" s="843"/>
    </row>
    <row r="114" spans="1:9" ht="15" customHeight="1">
      <c r="A114" s="848"/>
      <c r="B114" s="843">
        <v>1</v>
      </c>
      <c r="C114" s="843"/>
      <c r="D114" s="843"/>
      <c r="E114" s="843"/>
      <c r="F114" s="843">
        <v>2</v>
      </c>
      <c r="G114" s="843"/>
      <c r="H114" s="843">
        <v>3</v>
      </c>
      <c r="I114" s="843"/>
    </row>
    <row r="115" spans="1:9" ht="15" customHeight="1">
      <c r="A115" s="850" t="s">
        <v>119</v>
      </c>
      <c r="B115" s="849" t="s">
        <v>132</v>
      </c>
      <c r="C115" s="849"/>
      <c r="D115" s="849"/>
      <c r="E115" s="849"/>
      <c r="F115" s="839"/>
      <c r="G115" s="839"/>
      <c r="H115" s="839"/>
      <c r="I115" s="839"/>
    </row>
    <row r="116" spans="1:9" ht="15" customHeight="1">
      <c r="A116" s="850"/>
      <c r="B116" s="849" t="s">
        <v>130</v>
      </c>
      <c r="C116" s="849"/>
      <c r="D116" s="849"/>
      <c r="E116" s="849"/>
      <c r="F116" s="839"/>
      <c r="G116" s="839"/>
      <c r="H116" s="839"/>
      <c r="I116" s="839"/>
    </row>
    <row r="117" spans="1:9" ht="15" customHeight="1">
      <c r="A117" s="850"/>
      <c r="B117" s="849" t="s">
        <v>234</v>
      </c>
      <c r="C117" s="849"/>
      <c r="D117" s="849"/>
      <c r="E117" s="849"/>
      <c r="F117" s="839"/>
      <c r="G117" s="839"/>
      <c r="H117" s="839"/>
      <c r="I117" s="839"/>
    </row>
    <row r="118" spans="1:9" ht="15" customHeight="1">
      <c r="A118" s="850"/>
      <c r="B118" s="849" t="s">
        <v>133</v>
      </c>
      <c r="C118" s="849"/>
      <c r="D118" s="849"/>
      <c r="E118" s="849"/>
      <c r="F118" s="839"/>
      <c r="G118" s="839"/>
      <c r="H118" s="839"/>
      <c r="I118" s="839"/>
    </row>
    <row r="119" spans="1:9" ht="15" customHeight="1">
      <c r="A119" s="850"/>
      <c r="B119" s="849" t="s">
        <v>100</v>
      </c>
      <c r="C119" s="849"/>
      <c r="D119" s="849"/>
      <c r="E119" s="849"/>
      <c r="F119" s="839"/>
      <c r="G119" s="839"/>
      <c r="H119" s="839"/>
      <c r="I119" s="839"/>
    </row>
    <row r="120" spans="1:9" ht="15" customHeight="1">
      <c r="A120" s="276" t="s">
        <v>249</v>
      </c>
      <c r="B120" s="832" t="s">
        <v>250</v>
      </c>
      <c r="C120" s="832"/>
      <c r="D120" s="832"/>
      <c r="E120" s="832"/>
      <c r="F120" s="832"/>
      <c r="G120" s="832"/>
      <c r="H120" s="832"/>
      <c r="I120" s="832"/>
    </row>
    <row r="121" spans="1:9" ht="15" customHeight="1">
      <c r="A121" s="260">
        <v>15</v>
      </c>
      <c r="B121" s="832" t="s">
        <v>251</v>
      </c>
      <c r="C121" s="832"/>
      <c r="D121" s="832"/>
      <c r="E121" s="832"/>
      <c r="F121" s="832"/>
      <c r="G121" s="832"/>
      <c r="H121" s="832"/>
      <c r="I121" s="832"/>
    </row>
    <row r="122" spans="1:9" ht="24" customHeight="1">
      <c r="A122" s="847" t="s">
        <v>119</v>
      </c>
      <c r="B122" s="261" t="s">
        <v>252</v>
      </c>
      <c r="C122" s="261" t="s">
        <v>130</v>
      </c>
      <c r="D122" s="261" t="s">
        <v>253</v>
      </c>
      <c r="E122" s="261" t="s">
        <v>132</v>
      </c>
      <c r="F122" s="261" t="s">
        <v>133</v>
      </c>
      <c r="G122" s="279" t="s">
        <v>100</v>
      </c>
      <c r="H122" s="261" t="s">
        <v>236</v>
      </c>
      <c r="I122" s="280" t="s">
        <v>254</v>
      </c>
    </row>
    <row r="123" spans="1:9" ht="15" customHeight="1">
      <c r="A123" s="848"/>
      <c r="B123" s="261">
        <v>1</v>
      </c>
      <c r="C123" s="261">
        <v>2</v>
      </c>
      <c r="D123" s="261">
        <v>3</v>
      </c>
      <c r="E123" s="261">
        <v>4</v>
      </c>
      <c r="F123" s="261">
        <v>5</v>
      </c>
      <c r="G123" s="261">
        <v>6</v>
      </c>
      <c r="H123" s="261">
        <v>7</v>
      </c>
      <c r="I123" s="261">
        <v>8</v>
      </c>
    </row>
    <row r="124" spans="1:9" ht="33.75">
      <c r="A124" s="382" t="s">
        <v>135</v>
      </c>
      <c r="B124" s="383" t="s">
        <v>255</v>
      </c>
      <c r="C124" s="384"/>
      <c r="D124" s="384"/>
      <c r="E124" s="384"/>
      <c r="F124" s="384"/>
      <c r="G124" s="387" t="s">
        <v>119</v>
      </c>
      <c r="H124" s="387" t="s">
        <v>119</v>
      </c>
      <c r="I124" s="387" t="s">
        <v>119</v>
      </c>
    </row>
    <row r="125" spans="1:9" ht="45">
      <c r="A125" s="382" t="s">
        <v>137</v>
      </c>
      <c r="B125" s="383" t="s">
        <v>256</v>
      </c>
      <c r="C125" s="384"/>
      <c r="D125" s="384"/>
      <c r="E125" s="384"/>
      <c r="F125" s="384"/>
      <c r="G125" s="387" t="s">
        <v>119</v>
      </c>
      <c r="H125" s="387" t="s">
        <v>119</v>
      </c>
      <c r="I125" s="387" t="s">
        <v>119</v>
      </c>
    </row>
    <row r="126" spans="1:9" ht="33.75">
      <c r="A126" s="386" t="s">
        <v>139</v>
      </c>
      <c r="B126" s="383" t="s">
        <v>257</v>
      </c>
      <c r="C126" s="380"/>
      <c r="D126" s="380"/>
      <c r="E126" s="380"/>
      <c r="F126" s="380"/>
      <c r="G126" s="385" t="s">
        <v>119</v>
      </c>
      <c r="H126" s="385" t="s">
        <v>119</v>
      </c>
      <c r="I126" s="385" t="s">
        <v>119</v>
      </c>
    </row>
    <row r="127" spans="1:9" ht="33.75">
      <c r="A127" s="386" t="s">
        <v>141</v>
      </c>
      <c r="B127" s="383" t="s">
        <v>258</v>
      </c>
      <c r="C127" s="380"/>
      <c r="D127" s="380"/>
      <c r="E127" s="380"/>
      <c r="F127" s="380"/>
      <c r="G127" s="385" t="s">
        <v>119</v>
      </c>
      <c r="H127" s="385" t="s">
        <v>119</v>
      </c>
      <c r="I127" s="385" t="s">
        <v>119</v>
      </c>
    </row>
    <row r="128" spans="1:9" ht="33.75">
      <c r="A128" s="382" t="s">
        <v>143</v>
      </c>
      <c r="B128" s="383" t="s">
        <v>259</v>
      </c>
      <c r="C128" s="384"/>
      <c r="D128" s="384"/>
      <c r="E128" s="384"/>
      <c r="F128" s="384"/>
      <c r="G128" s="384"/>
      <c r="H128" s="384"/>
      <c r="I128" s="384"/>
    </row>
    <row r="129" spans="1:9" ht="67.5">
      <c r="A129" s="382" t="s">
        <v>145</v>
      </c>
      <c r="B129" s="383" t="s">
        <v>260</v>
      </c>
      <c r="C129" s="384"/>
      <c r="D129" s="384"/>
      <c r="E129" s="384"/>
      <c r="F129" s="384"/>
      <c r="G129" s="384"/>
      <c r="H129" s="384"/>
      <c r="I129" s="384"/>
    </row>
    <row r="130" spans="1:9" ht="56.25">
      <c r="A130" s="382" t="s">
        <v>147</v>
      </c>
      <c r="B130" s="383" t="s">
        <v>261</v>
      </c>
      <c r="C130" s="384"/>
      <c r="D130" s="384"/>
      <c r="E130" s="384"/>
      <c r="F130" s="384"/>
      <c r="G130" s="384"/>
      <c r="H130" s="384"/>
      <c r="I130" s="384"/>
    </row>
    <row r="131" spans="1:9" ht="15" customHeight="1">
      <c r="A131" s="260">
        <v>16</v>
      </c>
      <c r="B131" s="832" t="s">
        <v>262</v>
      </c>
      <c r="C131" s="832"/>
      <c r="D131" s="832"/>
      <c r="E131" s="832"/>
      <c r="F131" s="832"/>
      <c r="G131" s="832"/>
      <c r="H131" s="832"/>
      <c r="I131" s="832"/>
    </row>
    <row r="132" spans="1:9" ht="15" customHeight="1">
      <c r="A132" s="847" t="s">
        <v>119</v>
      </c>
      <c r="B132" s="843" t="s">
        <v>252</v>
      </c>
      <c r="C132" s="843"/>
      <c r="D132" s="843"/>
      <c r="E132" s="379" t="s">
        <v>129</v>
      </c>
      <c r="F132" s="379" t="s">
        <v>130</v>
      </c>
      <c r="G132" s="379" t="s">
        <v>131</v>
      </c>
      <c r="H132" s="379" t="s">
        <v>132</v>
      </c>
      <c r="I132" s="379" t="s">
        <v>133</v>
      </c>
    </row>
    <row r="133" spans="1:9" ht="15" customHeight="1">
      <c r="A133" s="848"/>
      <c r="B133" s="843">
        <v>1</v>
      </c>
      <c r="C133" s="843"/>
      <c r="D133" s="843"/>
      <c r="E133" s="261">
        <v>2</v>
      </c>
      <c r="F133" s="261">
        <v>3</v>
      </c>
      <c r="G133" s="261">
        <v>4</v>
      </c>
      <c r="H133" s="261">
        <v>5</v>
      </c>
      <c r="I133" s="261">
        <v>6</v>
      </c>
    </row>
    <row r="134" spans="1:9" ht="15" customHeight="1">
      <c r="A134" s="263" t="s">
        <v>135</v>
      </c>
      <c r="B134" s="844" t="s">
        <v>263</v>
      </c>
      <c r="C134" s="845"/>
      <c r="D134" s="846"/>
      <c r="E134" s="264"/>
      <c r="F134" s="281"/>
      <c r="G134" s="281" t="s">
        <v>119</v>
      </c>
      <c r="H134" s="281" t="s">
        <v>119</v>
      </c>
      <c r="I134" s="281" t="s">
        <v>119</v>
      </c>
    </row>
    <row r="135" spans="1:9" ht="15" customHeight="1">
      <c r="A135" s="263" t="s">
        <v>137</v>
      </c>
      <c r="B135" s="844" t="s">
        <v>264</v>
      </c>
      <c r="C135" s="845"/>
      <c r="D135" s="846"/>
      <c r="E135" s="264"/>
      <c r="F135" s="264"/>
      <c r="G135" s="264"/>
      <c r="H135" s="264"/>
      <c r="I135" s="264"/>
    </row>
    <row r="136" spans="1:9" ht="24" customHeight="1">
      <c r="A136" s="263" t="s">
        <v>139</v>
      </c>
      <c r="B136" s="844" t="s">
        <v>265</v>
      </c>
      <c r="C136" s="845"/>
      <c r="D136" s="846"/>
      <c r="E136" s="264"/>
      <c r="F136" s="264"/>
      <c r="G136" s="264"/>
      <c r="H136" s="264"/>
      <c r="I136" s="264"/>
    </row>
    <row r="137" spans="1:9" ht="15" customHeight="1">
      <c r="A137" s="260">
        <v>17</v>
      </c>
      <c r="B137" s="832" t="s">
        <v>266</v>
      </c>
      <c r="C137" s="832"/>
      <c r="D137" s="832"/>
      <c r="E137" s="832"/>
      <c r="F137" s="832"/>
      <c r="G137" s="832"/>
      <c r="H137" s="832"/>
      <c r="I137" s="832"/>
    </row>
    <row r="138" spans="1:9" ht="33.75">
      <c r="A138" s="379" t="s">
        <v>267</v>
      </c>
      <c r="B138" s="379" t="s">
        <v>268</v>
      </c>
      <c r="C138" s="379" t="s">
        <v>269</v>
      </c>
      <c r="D138" s="379" t="s">
        <v>129</v>
      </c>
      <c r="E138" s="379" t="s">
        <v>270</v>
      </c>
      <c r="F138" s="379" t="s">
        <v>130</v>
      </c>
      <c r="G138" s="379" t="s">
        <v>131</v>
      </c>
      <c r="H138" s="379" t="s">
        <v>132</v>
      </c>
      <c r="I138" s="379" t="s">
        <v>133</v>
      </c>
    </row>
    <row r="139" spans="1:9" ht="15" customHeight="1">
      <c r="A139" s="261">
        <v>1</v>
      </c>
      <c r="B139" s="261">
        <v>2</v>
      </c>
      <c r="C139" s="261">
        <v>3</v>
      </c>
      <c r="D139" s="261">
        <v>4</v>
      </c>
      <c r="E139" s="261">
        <v>5</v>
      </c>
      <c r="F139" s="261">
        <v>6</v>
      </c>
      <c r="G139" s="261">
        <v>7</v>
      </c>
      <c r="H139" s="261">
        <v>8</v>
      </c>
      <c r="I139" s="261">
        <v>9</v>
      </c>
    </row>
    <row r="140" spans="1:9" ht="15" customHeight="1">
      <c r="A140" s="271" t="s">
        <v>119</v>
      </c>
      <c r="B140" s="271" t="s">
        <v>119</v>
      </c>
      <c r="C140" s="271" t="s">
        <v>119</v>
      </c>
      <c r="D140" s="271" t="s">
        <v>119</v>
      </c>
      <c r="E140" s="271" t="s">
        <v>119</v>
      </c>
      <c r="F140" s="271" t="s">
        <v>119</v>
      </c>
      <c r="G140" s="271" t="s">
        <v>119</v>
      </c>
      <c r="H140" s="271" t="s">
        <v>119</v>
      </c>
      <c r="I140" s="271" t="s">
        <v>119</v>
      </c>
    </row>
    <row r="141" spans="1:9" ht="15" customHeight="1">
      <c r="A141" s="260">
        <v>18</v>
      </c>
      <c r="B141" s="282"/>
      <c r="C141" s="282"/>
      <c r="D141" s="832" t="s">
        <v>271</v>
      </c>
      <c r="E141" s="832"/>
      <c r="F141" s="832"/>
      <c r="G141" s="832"/>
      <c r="H141" s="833"/>
      <c r="I141" s="833"/>
    </row>
    <row r="142" spans="1:9" ht="15" customHeight="1">
      <c r="A142" s="381" t="s">
        <v>272</v>
      </c>
      <c r="B142" s="379" t="s">
        <v>268</v>
      </c>
      <c r="C142" s="379" t="s">
        <v>269</v>
      </c>
      <c r="D142" s="379" t="s">
        <v>129</v>
      </c>
      <c r="E142" s="379" t="s">
        <v>270</v>
      </c>
      <c r="F142" s="379" t="s">
        <v>130</v>
      </c>
      <c r="G142" s="379" t="s">
        <v>131</v>
      </c>
      <c r="H142" s="379" t="s">
        <v>132</v>
      </c>
      <c r="I142" s="379" t="s">
        <v>133</v>
      </c>
    </row>
    <row r="143" spans="1:9" ht="15" customHeight="1">
      <c r="A143" s="261">
        <v>1</v>
      </c>
      <c r="B143" s="261">
        <v>2</v>
      </c>
      <c r="C143" s="261">
        <v>3</v>
      </c>
      <c r="D143" s="261">
        <v>4</v>
      </c>
      <c r="E143" s="261">
        <v>5</v>
      </c>
      <c r="F143" s="261">
        <v>6</v>
      </c>
      <c r="G143" s="261">
        <v>7</v>
      </c>
      <c r="H143" s="261">
        <v>8</v>
      </c>
      <c r="I143" s="261">
        <v>9</v>
      </c>
    </row>
    <row r="144" spans="1:9" ht="15" customHeight="1">
      <c r="A144" s="271" t="s">
        <v>119</v>
      </c>
      <c r="B144" s="271" t="s">
        <v>119</v>
      </c>
      <c r="C144" s="271" t="s">
        <v>119</v>
      </c>
      <c r="D144" s="271" t="s">
        <v>119</v>
      </c>
      <c r="E144" s="271" t="s">
        <v>119</v>
      </c>
      <c r="F144" s="271" t="s">
        <v>119</v>
      </c>
      <c r="G144" s="271" t="s">
        <v>119</v>
      </c>
      <c r="H144" s="271" t="s">
        <v>119</v>
      </c>
      <c r="I144" s="271" t="s">
        <v>119</v>
      </c>
    </row>
    <row r="145" spans="1:9" ht="15" customHeight="1">
      <c r="A145" s="260">
        <v>19</v>
      </c>
      <c r="B145" s="282"/>
      <c r="C145" s="282"/>
      <c r="D145" s="832" t="s">
        <v>273</v>
      </c>
      <c r="E145" s="832"/>
      <c r="F145" s="832"/>
      <c r="G145" s="832"/>
      <c r="H145" s="833"/>
      <c r="I145" s="833"/>
    </row>
    <row r="146" spans="1:9" ht="15" customHeight="1">
      <c r="A146" s="279" t="s">
        <v>119</v>
      </c>
      <c r="B146" s="840" t="s">
        <v>179</v>
      </c>
      <c r="C146" s="841"/>
      <c r="D146" s="841"/>
      <c r="E146" s="842"/>
      <c r="F146" s="843" t="s">
        <v>247</v>
      </c>
      <c r="G146" s="843"/>
      <c r="H146" s="843" t="s">
        <v>248</v>
      </c>
      <c r="I146" s="843"/>
    </row>
    <row r="147" spans="1:9" ht="15" customHeight="1">
      <c r="A147" s="279" t="s">
        <v>119</v>
      </c>
      <c r="B147" s="840">
        <v>1</v>
      </c>
      <c r="C147" s="841"/>
      <c r="D147" s="841"/>
      <c r="E147" s="842"/>
      <c r="F147" s="843">
        <v>2</v>
      </c>
      <c r="G147" s="843"/>
      <c r="H147" s="843">
        <v>3</v>
      </c>
      <c r="I147" s="843"/>
    </row>
    <row r="148" spans="1:9" ht="15" customHeight="1">
      <c r="A148" s="259" t="s">
        <v>135</v>
      </c>
      <c r="B148" s="836" t="s">
        <v>104</v>
      </c>
      <c r="C148" s="837"/>
      <c r="D148" s="837"/>
      <c r="E148" s="838"/>
      <c r="F148" s="839"/>
      <c r="G148" s="839"/>
      <c r="H148" s="839"/>
      <c r="I148" s="839"/>
    </row>
    <row r="149" spans="1:9" ht="15" customHeight="1">
      <c r="A149" s="259" t="s">
        <v>137</v>
      </c>
      <c r="B149" s="836" t="s">
        <v>274</v>
      </c>
      <c r="C149" s="837"/>
      <c r="D149" s="837"/>
      <c r="E149" s="838"/>
      <c r="F149" s="839"/>
      <c r="G149" s="839"/>
      <c r="H149" s="839"/>
      <c r="I149" s="839"/>
    </row>
    <row r="150" spans="1:9">
      <c r="A150" s="370"/>
      <c r="B150" s="370"/>
      <c r="C150" s="370"/>
      <c r="D150" s="370"/>
      <c r="E150" s="370"/>
      <c r="F150" s="370"/>
      <c r="G150" s="370"/>
      <c r="H150" s="370"/>
      <c r="I150" s="370"/>
    </row>
    <row r="151" spans="1:9">
      <c r="A151" s="834" t="s">
        <v>275</v>
      </c>
      <c r="B151" s="834"/>
      <c r="C151" s="834"/>
      <c r="D151" s="834"/>
      <c r="E151" s="834"/>
      <c r="F151" s="834"/>
      <c r="G151" s="834"/>
      <c r="H151" s="834"/>
      <c r="I151" s="834"/>
    </row>
    <row r="152" spans="1:9">
      <c r="A152" s="835" t="s">
        <v>276</v>
      </c>
      <c r="B152" s="835"/>
      <c r="C152" s="835"/>
      <c r="D152" s="835"/>
      <c r="E152" s="835"/>
      <c r="F152" s="835"/>
      <c r="G152" s="835"/>
      <c r="H152" s="835"/>
      <c r="I152" s="835"/>
    </row>
    <row r="153" spans="1:9">
      <c r="A153" s="370"/>
      <c r="B153" s="371" t="s">
        <v>202</v>
      </c>
      <c r="C153" s="371" t="s">
        <v>277</v>
      </c>
      <c r="D153" s="370"/>
      <c r="E153" s="370"/>
      <c r="F153" s="370"/>
      <c r="G153" s="370"/>
      <c r="H153" s="370"/>
      <c r="I153" s="370"/>
    </row>
    <row r="154" spans="1:9">
      <c r="A154" s="371" t="s">
        <v>278</v>
      </c>
      <c r="B154" s="371" t="s">
        <v>202</v>
      </c>
      <c r="C154" s="371" t="s">
        <v>202</v>
      </c>
      <c r="D154" s="371" t="s">
        <v>202</v>
      </c>
      <c r="E154" s="371" t="s">
        <v>202</v>
      </c>
      <c r="F154" s="371" t="s">
        <v>202</v>
      </c>
      <c r="G154" s="371" t="s">
        <v>202</v>
      </c>
      <c r="H154" s="371" t="s">
        <v>279</v>
      </c>
      <c r="I154" s="370"/>
    </row>
    <row r="155" spans="1:9">
      <c r="A155" s="877" t="s">
        <v>280</v>
      </c>
      <c r="B155" s="877"/>
      <c r="C155" s="370"/>
      <c r="D155" s="370"/>
      <c r="E155" s="370"/>
      <c r="F155" s="370"/>
      <c r="G155" s="370"/>
      <c r="H155" s="370"/>
      <c r="I155" s="370"/>
    </row>
    <row r="156" spans="1:9">
      <c r="A156" s="371" t="s">
        <v>281</v>
      </c>
      <c r="B156" s="371" t="s">
        <v>202</v>
      </c>
      <c r="C156" s="371" t="s">
        <v>202</v>
      </c>
      <c r="D156" s="371" t="s">
        <v>202</v>
      </c>
      <c r="E156" s="371" t="s">
        <v>202</v>
      </c>
      <c r="F156" s="371" t="s">
        <v>282</v>
      </c>
      <c r="G156" s="370"/>
      <c r="H156" s="370"/>
      <c r="I156" s="370"/>
    </row>
    <row r="157" spans="1:9">
      <c r="A157" s="370"/>
      <c r="B157" s="370"/>
      <c r="C157" s="370"/>
      <c r="D157" s="370"/>
      <c r="E157" s="370"/>
      <c r="F157" s="370"/>
      <c r="G157" s="370"/>
      <c r="H157" s="370"/>
      <c r="I157" s="370"/>
    </row>
    <row r="158" spans="1:9">
      <c r="A158" s="370"/>
      <c r="B158" s="370"/>
      <c r="C158" s="370"/>
      <c r="D158" s="370"/>
      <c r="E158" s="370"/>
      <c r="F158" s="370"/>
      <c r="G158" s="370"/>
      <c r="H158" s="370"/>
      <c r="I158" s="370"/>
    </row>
    <row r="159" spans="1:9">
      <c r="A159" s="370"/>
      <c r="B159" s="370"/>
      <c r="C159" s="370"/>
      <c r="D159" s="370"/>
      <c r="E159" s="370"/>
      <c r="F159" s="370"/>
      <c r="G159" s="370"/>
      <c r="H159" s="370"/>
      <c r="I159" s="370"/>
    </row>
    <row r="160" spans="1:9">
      <c r="A160" s="370"/>
      <c r="B160" s="370"/>
      <c r="C160" s="370"/>
      <c r="D160" s="370"/>
      <c r="E160" s="370"/>
      <c r="F160" s="370"/>
      <c r="G160" s="370"/>
      <c r="H160" s="370"/>
      <c r="I160" s="370"/>
    </row>
    <row r="161" spans="1:9">
      <c r="A161" s="370"/>
      <c r="B161" s="370"/>
      <c r="C161" s="370"/>
      <c r="D161" s="370"/>
      <c r="E161" s="370"/>
      <c r="F161" s="370"/>
      <c r="G161" s="370"/>
      <c r="H161" s="370"/>
      <c r="I161" s="370"/>
    </row>
    <row r="162" spans="1:9">
      <c r="A162" s="370"/>
      <c r="B162" s="370"/>
      <c r="C162" s="370"/>
      <c r="D162" s="370"/>
      <c r="E162" s="370"/>
      <c r="F162" s="370"/>
      <c r="G162" s="370"/>
      <c r="H162" s="370"/>
      <c r="I162" s="370"/>
    </row>
    <row r="163" spans="1:9">
      <c r="A163" s="370"/>
      <c r="B163" s="370"/>
      <c r="C163" s="370"/>
      <c r="D163" s="370"/>
      <c r="E163" s="370"/>
      <c r="F163" s="370"/>
      <c r="G163" s="370"/>
      <c r="H163" s="370"/>
      <c r="I163" s="370"/>
    </row>
    <row r="164" spans="1:9">
      <c r="A164" s="370"/>
      <c r="B164" s="370"/>
      <c r="C164" s="370"/>
      <c r="D164" s="370"/>
      <c r="E164" s="370"/>
      <c r="F164" s="370"/>
      <c r="G164" s="370"/>
      <c r="H164" s="370"/>
      <c r="I164" s="370"/>
    </row>
    <row r="165" spans="1:9">
      <c r="A165" s="370"/>
      <c r="B165" s="370"/>
      <c r="C165" s="370"/>
      <c r="D165" s="370"/>
      <c r="E165" s="370"/>
      <c r="F165" s="370"/>
      <c r="G165" s="370"/>
      <c r="H165" s="370"/>
      <c r="I165" s="370"/>
    </row>
    <row r="166" spans="1:9">
      <c r="A166" s="370"/>
      <c r="B166" s="370"/>
      <c r="C166" s="370"/>
      <c r="D166" s="370"/>
      <c r="E166" s="370"/>
      <c r="F166" s="370"/>
      <c r="G166" s="370"/>
      <c r="H166" s="370"/>
      <c r="I166" s="370"/>
    </row>
    <row r="167" spans="1:9">
      <c r="A167" s="370"/>
      <c r="B167" s="370"/>
      <c r="C167" s="370"/>
      <c r="D167" s="370"/>
      <c r="E167" s="370"/>
      <c r="F167" s="370"/>
      <c r="G167" s="370"/>
      <c r="H167" s="370"/>
      <c r="I167" s="370"/>
    </row>
  </sheetData>
  <sheetProtection sheet="1" objects="1" scenarios="1"/>
  <mergeCells count="174">
    <mergeCell ref="A1:I1"/>
    <mergeCell ref="A2:I2"/>
    <mergeCell ref="A3:I3"/>
    <mergeCell ref="B4:I4"/>
    <mergeCell ref="B5:C5"/>
    <mergeCell ref="D5:I5"/>
    <mergeCell ref="B9:I9"/>
    <mergeCell ref="A10:A12"/>
    <mergeCell ref="B10:D10"/>
    <mergeCell ref="E10:I10"/>
    <mergeCell ref="B11:D11"/>
    <mergeCell ref="B12:D12"/>
    <mergeCell ref="B6:C6"/>
    <mergeCell ref="D6:I6"/>
    <mergeCell ref="B7:C7"/>
    <mergeCell ref="D7:I7"/>
    <mergeCell ref="B8:C8"/>
    <mergeCell ref="D8:I8"/>
    <mergeCell ref="B23:D23"/>
    <mergeCell ref="B21:D21"/>
    <mergeCell ref="B22:D22"/>
    <mergeCell ref="B20:D20"/>
    <mergeCell ref="B13:I13"/>
    <mergeCell ref="B14:D14"/>
    <mergeCell ref="B15:D15"/>
    <mergeCell ref="B16:D16"/>
    <mergeCell ref="A155:B155"/>
    <mergeCell ref="B17:D17"/>
    <mergeCell ref="B18:D18"/>
    <mergeCell ref="B19:D19"/>
    <mergeCell ref="B28:I28"/>
    <mergeCell ref="B29:D29"/>
    <mergeCell ref="B32:D32"/>
    <mergeCell ref="B33:D33"/>
    <mergeCell ref="B34:D34"/>
    <mergeCell ref="B24:D24"/>
    <mergeCell ref="B25:D25"/>
    <mergeCell ref="B26:D26"/>
    <mergeCell ref="B27:D27"/>
    <mergeCell ref="B40:D40"/>
    <mergeCell ref="B41:D41"/>
    <mergeCell ref="B42:D42"/>
    <mergeCell ref="B37:D37"/>
    <mergeCell ref="B38:D38"/>
    <mergeCell ref="B39:D39"/>
    <mergeCell ref="B35:D35"/>
    <mergeCell ref="B36:D36"/>
    <mergeCell ref="B30:D30"/>
    <mergeCell ref="B31:D31"/>
    <mergeCell ref="A48:A50"/>
    <mergeCell ref="B48:D50"/>
    <mergeCell ref="A51:A53"/>
    <mergeCell ref="B51:D53"/>
    <mergeCell ref="A54:A56"/>
    <mergeCell ref="B54:D56"/>
    <mergeCell ref="B43:I43"/>
    <mergeCell ref="A44:A45"/>
    <mergeCell ref="B44:D44"/>
    <mergeCell ref="B45:D45"/>
    <mergeCell ref="B46:I46"/>
    <mergeCell ref="B47:E47"/>
    <mergeCell ref="B64:E64"/>
    <mergeCell ref="B65:E65"/>
    <mergeCell ref="B66:E66"/>
    <mergeCell ref="B67:E67"/>
    <mergeCell ref="B68:E68"/>
    <mergeCell ref="B69:I69"/>
    <mergeCell ref="B62:E62"/>
    <mergeCell ref="B63:E63"/>
    <mergeCell ref="A57:A58"/>
    <mergeCell ref="B57:D58"/>
    <mergeCell ref="B59:E59"/>
    <mergeCell ref="B60:E60"/>
    <mergeCell ref="B61:E61"/>
    <mergeCell ref="B82:E82"/>
    <mergeCell ref="B83:E83"/>
    <mergeCell ref="B76:E76"/>
    <mergeCell ref="B77:E77"/>
    <mergeCell ref="B78:E78"/>
    <mergeCell ref="B79:E79"/>
    <mergeCell ref="B80:I80"/>
    <mergeCell ref="B81:E81"/>
    <mergeCell ref="B70:E70"/>
    <mergeCell ref="B71:E71"/>
    <mergeCell ref="B72:E72"/>
    <mergeCell ref="B73:E73"/>
    <mergeCell ref="B74:E74"/>
    <mergeCell ref="B75:E75"/>
    <mergeCell ref="A93:A94"/>
    <mergeCell ref="B93:C94"/>
    <mergeCell ref="D93:D94"/>
    <mergeCell ref="E93:E94"/>
    <mergeCell ref="F93:I93"/>
    <mergeCell ref="B84:E84"/>
    <mergeCell ref="B85:E85"/>
    <mergeCell ref="B86:E86"/>
    <mergeCell ref="B87:E87"/>
    <mergeCell ref="B88:E88"/>
    <mergeCell ref="B95:C95"/>
    <mergeCell ref="B96:C96"/>
    <mergeCell ref="B97:C97"/>
    <mergeCell ref="B98:C98"/>
    <mergeCell ref="B99:C99"/>
    <mergeCell ref="B100:C100"/>
    <mergeCell ref="B89:E89"/>
    <mergeCell ref="B90:E90"/>
    <mergeCell ref="B91:E91"/>
    <mergeCell ref="B92:I92"/>
    <mergeCell ref="B110:D110"/>
    <mergeCell ref="B109:D109"/>
    <mergeCell ref="A106:A107"/>
    <mergeCell ref="B106:D106"/>
    <mergeCell ref="B107:D107"/>
    <mergeCell ref="B108:D108"/>
    <mergeCell ref="B101:C101"/>
    <mergeCell ref="B102:C102"/>
    <mergeCell ref="B103:C103"/>
    <mergeCell ref="A104:A105"/>
    <mergeCell ref="B104:I104"/>
    <mergeCell ref="B105:I105"/>
    <mergeCell ref="B111:D111"/>
    <mergeCell ref="B112:I112"/>
    <mergeCell ref="A113:A114"/>
    <mergeCell ref="B113:E113"/>
    <mergeCell ref="F113:G113"/>
    <mergeCell ref="H113:I113"/>
    <mergeCell ref="B114:E114"/>
    <mergeCell ref="F114:G114"/>
    <mergeCell ref="H114:I114"/>
    <mergeCell ref="B118:E118"/>
    <mergeCell ref="F118:G118"/>
    <mergeCell ref="H118:I118"/>
    <mergeCell ref="B119:E119"/>
    <mergeCell ref="F119:G119"/>
    <mergeCell ref="H119:I119"/>
    <mergeCell ref="A115:A119"/>
    <mergeCell ref="B115:E115"/>
    <mergeCell ref="F115:G115"/>
    <mergeCell ref="H115:I115"/>
    <mergeCell ref="B116:E116"/>
    <mergeCell ref="F116:G116"/>
    <mergeCell ref="H116:I116"/>
    <mergeCell ref="B117:E117"/>
    <mergeCell ref="F117:G117"/>
    <mergeCell ref="H117:I117"/>
    <mergeCell ref="B134:D134"/>
    <mergeCell ref="B135:D135"/>
    <mergeCell ref="B136:D136"/>
    <mergeCell ref="B137:I137"/>
    <mergeCell ref="B131:I131"/>
    <mergeCell ref="A132:A133"/>
    <mergeCell ref="B132:D132"/>
    <mergeCell ref="B133:D133"/>
    <mergeCell ref="B120:I120"/>
    <mergeCell ref="B121:I121"/>
    <mergeCell ref="A122:A123"/>
    <mergeCell ref="D145:G145"/>
    <mergeCell ref="H145:I145"/>
    <mergeCell ref="D141:G141"/>
    <mergeCell ref="H141:I141"/>
    <mergeCell ref="A151:I151"/>
    <mergeCell ref="A152:I152"/>
    <mergeCell ref="B148:E148"/>
    <mergeCell ref="F148:G148"/>
    <mergeCell ref="H148:I148"/>
    <mergeCell ref="B149:E149"/>
    <mergeCell ref="F149:G149"/>
    <mergeCell ref="H149:I149"/>
    <mergeCell ref="B146:E146"/>
    <mergeCell ref="F146:G146"/>
    <mergeCell ref="H146:I146"/>
    <mergeCell ref="B147:E147"/>
    <mergeCell ref="F147:G147"/>
    <mergeCell ref="H147:I147"/>
  </mergeCells>
  <pageMargins left="0.25" right="0.25" top="0.75" bottom="0.75" header="0.3" footer="0.3"/>
  <pageSetup paperSize="9" scale="90" orientation="portrait" blackAndWhite="1" horizontalDpi="0" verticalDpi="0" r:id="rId1"/>
  <headerFooter>
    <oddFooter>&amp;R&amp;8gstr9ver1.00vk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Basic Data</vt:lpstr>
      <vt:lpstr>GSTR 3B Monthly Summary</vt:lpstr>
      <vt:lpstr>3B As Per Books - Monthly</vt:lpstr>
      <vt:lpstr>3B Difference</vt:lpstr>
      <vt:lpstr>GSTR 1 Monthly Summary</vt:lpstr>
      <vt:lpstr>Next FY Claimed Data</vt:lpstr>
      <vt:lpstr>Annual GSTR 3B &amp; 1 Compare</vt:lpstr>
      <vt:lpstr>Turnover Reconciliation</vt:lpstr>
      <vt:lpstr>Form GSTR 9</vt:lpstr>
      <vt:lpstr>Form GSTR 9 Online</vt:lpstr>
      <vt:lpstr>Form GSTR 9 Difference</vt:lpstr>
      <vt:lpstr>addr1</vt:lpstr>
      <vt:lpstr>addr2</vt:lpstr>
      <vt:lpstr>addr3</vt:lpstr>
      <vt:lpstr>co_name</vt:lpstr>
      <vt:lpstr>e_period</vt:lpstr>
      <vt:lpstr>GSTN</vt:lpstr>
      <vt:lpstr>'Annual GSTR 3B &amp; 1 Compare'!Print_Area</vt:lpstr>
      <vt:lpstr>'Form GSTR 9'!Print_Area</vt:lpstr>
      <vt:lpstr>'Form GSTR 9 Difference'!Print_Area</vt:lpstr>
      <vt:lpstr>'Form GSTR 9 Online'!Print_Area</vt:lpstr>
      <vt:lpstr>s_period</vt:lpstr>
      <vt:lpstr>ye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Vinodh Kothari</dc:creator>
  <cp:lastModifiedBy>Enterslice</cp:lastModifiedBy>
  <cp:lastPrinted>2018-11-22T07:17:22Z</cp:lastPrinted>
  <dcterms:created xsi:type="dcterms:W3CDTF">2018-04-23T10:10:14Z</dcterms:created>
  <dcterms:modified xsi:type="dcterms:W3CDTF">2019-07-02T06:10:28Z</dcterms:modified>
</cp:coreProperties>
</file>